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A9D8ADFE-A9D3-49DC-A7D4-8809BF7B2BA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YahooFinanceQuotes" sheetId="1" r:id="rId1"/>
    <sheet name="Stocks" sheetId="2" r:id="rId2"/>
    <sheet name="Options" sheetId="3" r:id="rId3"/>
    <sheet name="Currencies" sheetId="4" r:id="rId4"/>
  </sheets>
  <definedNames>
    <definedName name="_xlnm.Print_Area" localSheetId="3">Currencies!$B$3:$C$29</definedName>
    <definedName name="_xlnm.Print_Area" localSheetId="2">Options!$B$3:$C$27</definedName>
    <definedName name="_xlnm.Print_Area" localSheetId="1">Stocks!$B$3:$C$62</definedName>
    <definedName name="_xlnm.Print_Area" localSheetId="0">Table2[[#All],[Symbol]:[Volume]]</definedName>
    <definedName name="_xlnm.Print_Titles" localSheetId="3">Currencies!$3:$3</definedName>
    <definedName name="_xlnm.Print_Titles" localSheetId="2">Options!$3:$3</definedName>
    <definedName name="_xlnm.Print_Titles" localSheetId="1">Stocks!$3:$3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" l="1"/>
  <c r="E6" i="1"/>
  <c r="D6" i="1"/>
  <c r="C10" i="1"/>
  <c r="C11" i="1"/>
  <c r="D10" i="1"/>
  <c r="D11" i="1"/>
  <c r="E10" i="1"/>
  <c r="E11" i="1"/>
  <c r="F10" i="1"/>
  <c r="F11" i="1"/>
  <c r="G10" i="1"/>
  <c r="G11" i="1"/>
  <c r="H10" i="1"/>
  <c r="H11" i="1"/>
  <c r="I10" i="1"/>
  <c r="I11" i="1"/>
  <c r="J10" i="1"/>
  <c r="J11" i="1"/>
  <c r="K10" i="1"/>
  <c r="K11" i="1"/>
  <c r="L10" i="1"/>
  <c r="L11" i="1"/>
  <c r="M10" i="1"/>
  <c r="M11" i="1"/>
  <c r="N10" i="1"/>
  <c r="N11" i="1"/>
  <c r="O10" i="1"/>
  <c r="O11" i="1"/>
  <c r="P10" i="1"/>
  <c r="P11" i="1"/>
  <c r="Q10" i="1"/>
  <c r="Q11" i="1"/>
  <c r="R10" i="1"/>
  <c r="R11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C3" i="4" l="1"/>
  <c r="C3" i="3"/>
  <c r="C3" i="2"/>
  <c r="C6" i="2"/>
  <c r="C36" i="2"/>
  <c r="C10" i="3"/>
  <c r="C21" i="3"/>
  <c r="C9" i="4"/>
  <c r="C29" i="4"/>
  <c r="R9" i="1"/>
  <c r="R20" i="1"/>
  <c r="C20" i="2"/>
  <c r="M18" i="1"/>
  <c r="R8" i="1"/>
  <c r="I24" i="1"/>
  <c r="D20" i="1"/>
  <c r="N18" i="1"/>
  <c r="J21" i="1"/>
  <c r="C24" i="4"/>
  <c r="E14" i="1"/>
  <c r="C24" i="1"/>
  <c r="K7" i="1"/>
  <c r="P8" i="1"/>
  <c r="G9" i="1"/>
  <c r="L4" i="1"/>
  <c r="H14" i="1"/>
  <c r="C42" i="2"/>
  <c r="G17" i="1"/>
  <c r="K21" i="1"/>
  <c r="F4" i="1"/>
  <c r="L6" i="1"/>
  <c r="K15" i="1"/>
  <c r="F15" i="1"/>
  <c r="R6" i="1"/>
  <c r="C14" i="4"/>
  <c r="N9" i="1"/>
  <c r="C22" i="2"/>
  <c r="D18" i="1"/>
  <c r="G22" i="1"/>
  <c r="P18" i="1"/>
  <c r="K24" i="1"/>
  <c r="L13" i="1"/>
  <c r="C37" i="2"/>
  <c r="Q4" i="1"/>
  <c r="L14" i="1"/>
  <c r="O9" i="1"/>
  <c r="F14" i="1"/>
  <c r="D9" i="1"/>
  <c r="G12" i="1"/>
  <c r="Q16" i="1"/>
  <c r="G7" i="1"/>
  <c r="J13" i="1"/>
  <c r="G16" i="1"/>
  <c r="C14" i="1"/>
  <c r="P13" i="1"/>
  <c r="F18" i="1"/>
  <c r="C21" i="1"/>
  <c r="H4" i="1"/>
  <c r="N21" i="1"/>
  <c r="C22" i="3"/>
  <c r="C60" i="2"/>
  <c r="K6" i="1"/>
  <c r="L9" i="1"/>
  <c r="C19" i="2"/>
  <c r="D16" i="1"/>
  <c r="Q19" i="1"/>
  <c r="C34" i="2"/>
  <c r="C31" i="2"/>
  <c r="C9" i="3"/>
  <c r="C14" i="3"/>
  <c r="C15" i="1"/>
  <c r="G19" i="1"/>
  <c r="C19" i="1"/>
  <c r="E7" i="1"/>
  <c r="J14" i="1"/>
  <c r="G6" i="1"/>
  <c r="G18" i="1"/>
  <c r="F19" i="1"/>
  <c r="F6" i="1"/>
  <c r="Q24" i="1"/>
  <c r="P24" i="1"/>
  <c r="F9" i="1"/>
  <c r="C25" i="3"/>
  <c r="C16" i="4"/>
  <c r="J9" i="1"/>
  <c r="C58" i="2"/>
  <c r="J6" i="1"/>
  <c r="K16" i="1"/>
  <c r="P20" i="1"/>
  <c r="C27" i="3"/>
  <c r="C41" i="2"/>
  <c r="K9" i="1"/>
  <c r="F21" i="1"/>
  <c r="C12" i="4"/>
  <c r="D17" i="1"/>
  <c r="H21" i="1"/>
  <c r="N24" i="1"/>
  <c r="C20" i="4"/>
  <c r="I21" i="1"/>
  <c r="L8" i="1"/>
  <c r="N8" i="1"/>
  <c r="O7" i="1"/>
  <c r="Q8" i="1"/>
  <c r="H16" i="1"/>
  <c r="R22" i="1"/>
  <c r="C38" i="2"/>
  <c r="C13" i="1"/>
  <c r="O22" i="1"/>
  <c r="I16" i="1"/>
  <c r="C7" i="1"/>
  <c r="D21" i="1"/>
  <c r="J23" i="1"/>
  <c r="F17" i="1"/>
  <c r="C48" i="2"/>
  <c r="O19" i="1"/>
  <c r="L15" i="1"/>
  <c r="K4" i="1"/>
  <c r="C53" i="2"/>
  <c r="C16" i="1"/>
  <c r="M17" i="1"/>
  <c r="I8" i="1"/>
  <c r="J4" i="1"/>
  <c r="G4" i="1"/>
  <c r="H7" i="1"/>
  <c r="N14" i="1"/>
  <c r="C8" i="2"/>
  <c r="M16" i="1"/>
  <c r="C4" i="1"/>
  <c r="R17" i="1"/>
  <c r="C25" i="2"/>
  <c r="L23" i="1"/>
  <c r="F13" i="1"/>
  <c r="C51" i="2"/>
  <c r="C29" i="2"/>
  <c r="C8" i="3"/>
  <c r="C18" i="2"/>
  <c r="C26" i="4"/>
  <c r="R12" i="1"/>
  <c r="F12" i="1"/>
  <c r="E8" i="1"/>
  <c r="I4" i="1"/>
  <c r="I19" i="1"/>
  <c r="I23" i="1"/>
  <c r="I20" i="1"/>
  <c r="O23" i="1"/>
  <c r="C23" i="3"/>
  <c r="E9" i="1"/>
  <c r="C28" i="4"/>
  <c r="C17" i="3"/>
  <c r="R18" i="1"/>
  <c r="C43" i="2"/>
  <c r="C26" i="2"/>
  <c r="P15" i="1"/>
  <c r="H13" i="1"/>
  <c r="J17" i="1"/>
  <c r="I14" i="1"/>
  <c r="K20" i="1"/>
  <c r="C10" i="4"/>
  <c r="C15" i="3"/>
  <c r="Q20" i="1"/>
  <c r="H20" i="1"/>
  <c r="E22" i="1"/>
  <c r="G15" i="1"/>
  <c r="N16" i="1"/>
  <c r="C20" i="3"/>
  <c r="H19" i="1"/>
  <c r="H9" i="1"/>
  <c r="R4" i="1"/>
  <c r="Q21" i="1"/>
  <c r="C16" i="2"/>
  <c r="C13" i="2"/>
  <c r="R16" i="1"/>
  <c r="C15" i="4"/>
  <c r="D14" i="1"/>
  <c r="O15" i="1"/>
  <c r="K17" i="1"/>
  <c r="L22" i="1"/>
  <c r="R15" i="1"/>
  <c r="C12" i="1"/>
  <c r="P12" i="1"/>
  <c r="E20" i="1"/>
  <c r="J12" i="1"/>
  <c r="C24" i="2"/>
  <c r="E16" i="1"/>
  <c r="O16" i="1"/>
  <c r="I17" i="1"/>
  <c r="G24" i="1"/>
  <c r="M22" i="1"/>
  <c r="C7" i="4"/>
  <c r="E24" i="1"/>
  <c r="C44" i="2"/>
  <c r="Q14" i="1"/>
  <c r="J8" i="1"/>
  <c r="E19" i="1"/>
  <c r="C11" i="4"/>
  <c r="C5" i="4"/>
  <c r="C30" i="2"/>
  <c r="C33" i="2"/>
  <c r="C5" i="3"/>
  <c r="Q17" i="1"/>
  <c r="Q18" i="1"/>
  <c r="C6" i="1"/>
  <c r="M13" i="1"/>
  <c r="E18" i="1"/>
  <c r="H23" i="1"/>
  <c r="C13" i="3"/>
  <c r="L21" i="1"/>
  <c r="N17" i="1"/>
  <c r="C40" i="2"/>
  <c r="O4" i="1"/>
  <c r="M20" i="1"/>
  <c r="G13" i="1"/>
  <c r="C22" i="1"/>
  <c r="E23" i="1"/>
  <c r="G20" i="1"/>
  <c r="I13" i="1"/>
  <c r="I6" i="1"/>
  <c r="E12" i="1"/>
  <c r="H22" i="1"/>
  <c r="I15" i="1"/>
  <c r="N13" i="1"/>
  <c r="H24" i="1"/>
  <c r="C46" i="2"/>
  <c r="Q15" i="1"/>
  <c r="C24" i="3"/>
  <c r="L24" i="1"/>
  <c r="H12" i="1"/>
  <c r="L19" i="1"/>
  <c r="I9" i="1"/>
  <c r="M21" i="1"/>
  <c r="C18" i="3"/>
  <c r="P4" i="1"/>
  <c r="J7" i="1"/>
  <c r="P23" i="1"/>
  <c r="P14" i="1"/>
  <c r="I18" i="1"/>
  <c r="P17" i="1"/>
  <c r="E15" i="1"/>
  <c r="H18" i="1"/>
  <c r="P22" i="1"/>
  <c r="D7" i="1"/>
  <c r="D8" i="1"/>
  <c r="F20" i="1"/>
  <c r="C5" i="2"/>
  <c r="C56" i="2"/>
  <c r="C50" i="2"/>
  <c r="C6" i="3"/>
  <c r="O20" i="1"/>
  <c r="C15" i="2"/>
  <c r="C14" i="2"/>
  <c r="Q7" i="1"/>
  <c r="J19" i="1"/>
  <c r="C19" i="3"/>
  <c r="C23" i="2"/>
  <c r="N19" i="1"/>
  <c r="D4" i="1"/>
  <c r="M14" i="1"/>
  <c r="Q9" i="1"/>
  <c r="F8" i="1"/>
  <c r="H6" i="1"/>
  <c r="N6" i="1"/>
  <c r="E4" i="1"/>
  <c r="O21" i="1"/>
  <c r="C27" i="2"/>
  <c r="P21" i="1"/>
  <c r="C10" i="2"/>
  <c r="G21" i="1"/>
  <c r="D24" i="1"/>
  <c r="C47" i="2"/>
  <c r="Q6" i="1"/>
  <c r="R19" i="1"/>
  <c r="G14" i="1"/>
  <c r="D12" i="1"/>
  <c r="K19" i="1"/>
  <c r="M6" i="1"/>
  <c r="C49" i="2"/>
  <c r="L16" i="1"/>
  <c r="H8" i="1"/>
  <c r="E21" i="1"/>
  <c r="I22" i="1"/>
  <c r="N22" i="1"/>
  <c r="R24" i="1"/>
  <c r="K18" i="1"/>
  <c r="N20" i="1"/>
  <c r="G23" i="1"/>
  <c r="F23" i="1"/>
  <c r="M7" i="1"/>
  <c r="D15" i="1"/>
  <c r="M24" i="1"/>
  <c r="L17" i="1"/>
  <c r="C62" i="2"/>
  <c r="D22" i="1"/>
  <c r="C17" i="2"/>
  <c r="N7" i="1"/>
  <c r="C20" i="1"/>
  <c r="J15" i="1"/>
  <c r="D19" i="1"/>
  <c r="J16" i="1"/>
  <c r="H15" i="1"/>
  <c r="C9" i="1"/>
  <c r="O8" i="1"/>
  <c r="N4" i="1"/>
  <c r="C39" i="2"/>
  <c r="M9" i="1"/>
  <c r="C19" i="4"/>
  <c r="K12" i="1"/>
  <c r="N23" i="1"/>
  <c r="F16" i="1"/>
  <c r="P7" i="1"/>
  <c r="F7" i="1"/>
  <c r="J24" i="1"/>
  <c r="C26" i="3"/>
  <c r="E13" i="1"/>
  <c r="C7" i="2"/>
  <c r="C54" i="2"/>
  <c r="C61" i="2"/>
  <c r="C11" i="3"/>
  <c r="P19" i="1"/>
  <c r="M8" i="1"/>
  <c r="M12" i="1"/>
  <c r="M15" i="1"/>
  <c r="C13" i="4"/>
  <c r="C11" i="2"/>
  <c r="J20" i="1"/>
  <c r="D23" i="1"/>
  <c r="J18" i="1"/>
  <c r="R14" i="1"/>
  <c r="E17" i="1"/>
  <c r="C55" i="2"/>
  <c r="K8" i="1"/>
  <c r="O17" i="1"/>
  <c r="R23" i="1"/>
  <c r="L12" i="1"/>
  <c r="O12" i="1"/>
  <c r="C8" i="1"/>
  <c r="Q22" i="1"/>
  <c r="C21" i="2"/>
  <c r="Q23" i="1"/>
  <c r="C18" i="1"/>
  <c r="C23" i="4"/>
  <c r="K13" i="1"/>
  <c r="O6" i="1"/>
  <c r="P16" i="1"/>
  <c r="L7" i="1"/>
  <c r="C17" i="4"/>
  <c r="L18" i="1"/>
  <c r="O14" i="1"/>
  <c r="F22" i="1"/>
  <c r="P6" i="1"/>
  <c r="I7" i="1"/>
  <c r="J22" i="1"/>
  <c r="D13" i="1"/>
  <c r="P9" i="1"/>
  <c r="C21" i="4"/>
  <c r="Q13" i="1"/>
  <c r="C16" i="3"/>
  <c r="K22" i="1"/>
  <c r="C25" i="4"/>
  <c r="O13" i="1"/>
  <c r="G8" i="1"/>
  <c r="N12" i="1"/>
  <c r="H17" i="1"/>
  <c r="C6" i="4"/>
  <c r="C18" i="4"/>
  <c r="C12" i="2"/>
  <c r="R7" i="1"/>
  <c r="C17" i="1"/>
  <c r="M19" i="1"/>
  <c r="R13" i="1"/>
  <c r="K23" i="1"/>
  <c r="O18" i="1"/>
  <c r="L20" i="1"/>
  <c r="F24" i="1"/>
  <c r="K14" i="1"/>
  <c r="C23" i="1"/>
  <c r="C32" i="2"/>
  <c r="N15" i="1"/>
  <c r="R21" i="1"/>
  <c r="M23" i="1"/>
  <c r="I12" i="1"/>
  <c r="C27" i="4"/>
  <c r="Q12" i="1"/>
  <c r="O24" i="1"/>
</calcChain>
</file>

<file path=xl/sharedStrings.xml><?xml version="1.0" encoding="utf-8"?>
<sst xmlns="http://schemas.openxmlformats.org/spreadsheetml/2006/main" count="160" uniqueCount="102">
  <si>
    <t>AAPL</t>
  </si>
  <si>
    <t>rtd_LastUpdateTime</t>
  </si>
  <si>
    <t>rtd_LastUpdateDate</t>
  </si>
  <si>
    <t>rtd_LastUpdate</t>
  </si>
  <si>
    <t>rtd_LastMessage</t>
  </si>
  <si>
    <t>rtd_LastError</t>
  </si>
  <si>
    <t>Volume</t>
  </si>
  <si>
    <t>Low</t>
  </si>
  <si>
    <t>High</t>
  </si>
  <si>
    <t>Open</t>
  </si>
  <si>
    <t>PercentChange</t>
  </si>
  <si>
    <t>Change</t>
  </si>
  <si>
    <t>Last</t>
  </si>
  <si>
    <t>LastTick</t>
  </si>
  <si>
    <t>LastTradeTime</t>
  </si>
  <si>
    <t>LastTradeDate</t>
  </si>
  <si>
    <t>LastTradeDateTime</t>
  </si>
  <si>
    <t>Symbol</t>
  </si>
  <si>
    <t>ABX.TO</t>
  </si>
  <si>
    <t>GOOG</t>
  </si>
  <si>
    <t>MSFT</t>
  </si>
  <si>
    <t>ORCL</t>
  </si>
  <si>
    <t>EMA.TO</t>
  </si>
  <si>
    <t>^FTSE</t>
  </si>
  <si>
    <t>GLEN.L</t>
  </si>
  <si>
    <t>BARC.L</t>
  </si>
  <si>
    <t>RIO.L</t>
  </si>
  <si>
    <t>BHP.AX</t>
  </si>
  <si>
    <t>RIO.AX</t>
  </si>
  <si>
    <t>^GDAXI</t>
  </si>
  <si>
    <t>CBK.DE</t>
  </si>
  <si>
    <t>EOAN.DE</t>
  </si>
  <si>
    <t>ACA.PA</t>
  </si>
  <si>
    <t>BNP.PA</t>
  </si>
  <si>
    <t>Value</t>
  </si>
  <si>
    <t>Stock Information</t>
  </si>
  <si>
    <t>Company Name</t>
  </si>
  <si>
    <t>Name</t>
  </si>
  <si>
    <t>Stock Exchange</t>
  </si>
  <si>
    <t>Earnings Date</t>
  </si>
  <si>
    <t>Trading Information</t>
  </si>
  <si>
    <t>Last Trade Date</t>
  </si>
  <si>
    <t>Last Trade Time</t>
  </si>
  <si>
    <t>Last Trade DateTime</t>
  </si>
  <si>
    <t>Bid</t>
  </si>
  <si>
    <t>Ask</t>
  </si>
  <si>
    <t>Bid Size</t>
  </si>
  <si>
    <t>Ask Size</t>
  </si>
  <si>
    <t>BidX</t>
  </si>
  <si>
    <t>AskX</t>
  </si>
  <si>
    <t>Change In Percent</t>
  </si>
  <si>
    <t>Previous Close</t>
  </si>
  <si>
    <t>Days Range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</si>
  <si>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</si>
  <si>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</si>
  <si>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</si>
  <si>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</si>
  <si>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</si>
  <si>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</si>
  <si>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</si>
  <si>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Stock Price History</t>
  </si>
  <si>
    <t>Beta</t>
  </si>
  <si>
    <t>52-Week High</t>
  </si>
  <si>
    <t>52-Week Low</t>
  </si>
  <si>
    <t>52-Week Range</t>
  </si>
  <si>
    <t>Change from 52-Week High</t>
  </si>
  <si>
    <t>Change from 52-Week Low</t>
  </si>
  <si>
    <t>% Change from 52-Week High</t>
  </si>
  <si>
    <t>% Change from 52-Week Low</t>
  </si>
  <si>
    <t>Avg Vol (3 month)</t>
  </si>
  <si>
    <t>Valuation Measures</t>
  </si>
  <si>
    <t>Market Cap</t>
  </si>
  <si>
    <t>Market Cap $</t>
  </si>
  <si>
    <t>P/E</t>
  </si>
  <si>
    <t>Forward P/E</t>
  </si>
  <si>
    <t>PEG Ratio</t>
  </si>
  <si>
    <t>Price/Sales</t>
  </si>
  <si>
    <t>Estimates</t>
  </si>
  <si>
    <t>One Year Target Price</t>
  </si>
  <si>
    <t>Mean Recommendation</t>
  </si>
  <si>
    <t>EPS Estimate Current Year</t>
  </si>
  <si>
    <t>EPS Estimate Next Quarter</t>
  </si>
  <si>
    <t>Income Statement</t>
  </si>
  <si>
    <t>EPS</t>
  </si>
  <si>
    <t>Dividends &amp; Splits</t>
  </si>
  <si>
    <t>Forward Annual Dividend Rate</t>
  </si>
  <si>
    <t>Forward Annual Dividend Yield</t>
  </si>
  <si>
    <t>Ex-Dividend Date</t>
  </si>
  <si>
    <t>Option Contract Information</t>
  </si>
  <si>
    <t>Option Code</t>
  </si>
  <si>
    <t>Strike</t>
  </si>
  <si>
    <t>Expire Date</t>
  </si>
  <si>
    <t>Type</t>
  </si>
  <si>
    <t>Open Interest</t>
  </si>
  <si>
    <t>USDEUR=X</t>
  </si>
  <si>
    <t>YahooFinanceQuotes</t>
  </si>
  <si>
    <t>If you see #N/A in formulas, save the workbook to a trusted location like the Desktop</t>
  </si>
  <si>
    <t>^GSPC</t>
  </si>
  <si>
    <t>BF-B</t>
  </si>
  <si>
    <t>BRK-B</t>
  </si>
  <si>
    <t>META</t>
  </si>
  <si>
    <t>AAPL250117C00150000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</si>
</sst>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[$-409]m/d/yy\ h:mm\ AM/PM;@"/>
    <numFmt numFmtId="166" formatCode="[Color10]\+0.00;[Red]\-0.00;0.00"/>
    <numFmt numFmtId="167" formatCode="[$-409]dd/mm/yy\ h:mm\ AM/PM;@"/>
    <numFmt numFmtId="168" formatCode="0.0000%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6"/>
      <color theme="1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</cellStyleXfs>
  <cellXfs count="50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3" fontId="0" fillId="0" borderId="0" xfId="0" applyNumberFormat="1"/>
    <xf numFmtId="2" fontId="0" fillId="0" borderId="0" xfId="0" applyNumberFormat="1"/>
    <xf numFmtId="10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2" borderId="0" xfId="0" applyFill="1"/>
    <xf numFmtId="0" fontId="4" fillId="2" borderId="0" xfId="0" applyFont="1" applyFill="1"/>
    <xf numFmtId="0" fontId="6" fillId="0" borderId="0" xfId="11" applyFont="1"/>
    <xf numFmtId="0" fontId="8" fillId="3" borderId="1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Continuous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top"/>
    </xf>
    <xf numFmtId="0" fontId="7" fillId="0" borderId="8" xfId="0" applyFont="1" applyBorder="1" applyAlignment="1">
      <alignment vertical="center"/>
    </xf>
    <xf numFmtId="14" fontId="7" fillId="0" borderId="8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7" fontId="7" fillId="0" borderId="8" xfId="0" applyNumberFormat="1" applyFont="1" applyBorder="1" applyAlignment="1">
      <alignment vertical="center"/>
    </xf>
    <xf numFmtId="0" fontId="7" fillId="0" borderId="8" xfId="0" applyFont="1" applyBorder="1" applyAlignment="1">
      <alignment horizontal="right" vertical="center"/>
    </xf>
    <xf numFmtId="10" fontId="7" fillId="0" borderId="8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vertical="center"/>
    </xf>
    <xf numFmtId="0" fontId="11" fillId="0" borderId="0" xfId="0" applyFont="1"/>
    <xf numFmtId="0" fontId="7" fillId="0" borderId="9" xfId="0" applyFont="1" applyBorder="1" applyAlignment="1">
      <alignment vertical="top"/>
    </xf>
    <xf numFmtId="0" fontId="7" fillId="2" borderId="4" xfId="0" applyFont="1" applyFill="1" applyBorder="1" applyAlignment="1">
      <alignment horizontal="centerContinuous" vertical="center"/>
    </xf>
    <xf numFmtId="14" fontId="7" fillId="0" borderId="10" xfId="0" applyNumberFormat="1" applyFont="1" applyBorder="1" applyAlignment="1">
      <alignment vertical="center"/>
    </xf>
    <xf numFmtId="0" fontId="8" fillId="3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Continuous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4" fontId="7" fillId="0" borderId="16" xfId="0" applyNumberFormat="1" applyFont="1" applyBorder="1" applyAlignment="1">
      <alignment vertical="center"/>
    </xf>
    <xf numFmtId="164" fontId="7" fillId="0" borderId="16" xfId="0" applyNumberFormat="1" applyFont="1" applyBorder="1" applyAlignment="1">
      <alignment vertical="center"/>
    </xf>
    <xf numFmtId="167" fontId="7" fillId="0" borderId="16" xfId="0" applyNumberFormat="1" applyFont="1" applyBorder="1" applyAlignment="1">
      <alignment vertical="center"/>
    </xf>
    <xf numFmtId="10" fontId="7" fillId="0" borderId="16" xfId="0" applyNumberFormat="1" applyFont="1" applyBorder="1" applyAlignment="1">
      <alignment vertical="center"/>
    </xf>
    <xf numFmtId="3" fontId="7" fillId="0" borderId="16" xfId="0" applyNumberFormat="1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8" fillId="3" borderId="4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14" fontId="7" fillId="0" borderId="12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7" fontId="7" fillId="0" borderId="12" xfId="0" applyNumberFormat="1" applyFont="1" applyBorder="1" applyAlignment="1">
      <alignment vertical="center"/>
    </xf>
    <xf numFmtId="168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horizontal="right" vertical="center"/>
    </xf>
    <xf numFmtId="168" fontId="7" fillId="0" borderId="13" xfId="0" applyNumberFormat="1" applyFont="1" applyBorder="1" applyAlignment="1">
      <alignment vertical="center"/>
    </xf>
    <xf numFmtId="0" fontId="12" fillId="0" borderId="0" xfId="0" applyFont="1"/>
    <xf numFmtId="0" fontId="4" fillId="0" borderId="0" xfId="0" applyFont="1"/>
  </cellXfs>
  <cellStyles count="12">
    <cellStyle name="Hyperlink" xfId="11" builtinId="8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3" xr:uid="{00000000-0005-0000-0000-000004000000}"/>
    <cellStyle name="Normal 2 2 3" xfId="4" xr:uid="{00000000-0005-0000-0000-000005000000}"/>
    <cellStyle name="Normal 2 3" xfId="5" xr:uid="{00000000-0005-0000-0000-000006000000}"/>
    <cellStyle name="Normal 2 4" xfId="6" xr:uid="{00000000-0005-0000-0000-000007000000}"/>
    <cellStyle name="Normal 2 5" xfId="7" xr:uid="{00000000-0005-0000-0000-000008000000}"/>
    <cellStyle name="Normal 2 6" xfId="8" xr:uid="{00000000-0005-0000-0000-000009000000}"/>
    <cellStyle name="Normal 3" xfId="9" xr:uid="{00000000-0005-0000-0000-00000A000000}"/>
    <cellStyle name="Обычный 2" xfId="10" xr:uid="{00000000-0005-0000-0000-00000B000000}"/>
  </cellStyles>
  <dxfs count="21">
    <dxf>
      <numFmt numFmtId="164" formatCode="[$-F400]h:mm:ss\ AM/PM"/>
    </dxf>
    <dxf>
      <numFmt numFmtId="16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69" formatCode="dd/mm/yyyy"/>
    </dxf>
    <dxf>
      <numFmt numFmtId="165" formatCode="[$-409]m/d/yy\ h:mm\ AM/PM;@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405.76010000000002</v>
        <stp/>
        <stp>YahooFinanceQuotes</stp>
        <stp>MSFT</stp>
        <stp>Low</stp>
        <tr r="L8" s="1"/>
      </tp>
      <tp>
        <v>116.15</v>
        <stp/>
        <stp>YahooFinanceQuotes</stp>
        <stp>ORCL</stp>
        <stp>Low</stp>
        <tr r="L9" s="1"/>
      </tp>
      <tp>
        <v>175.87</v>
        <stp/>
        <stp>YahooFinanceQuotes</stp>
        <stp>GOOG</stp>
        <stp>Open</stp>
        <tr r="J7" s="1"/>
      </tp>
      <tp>
        <v>1767393</v>
        <stp/>
        <stp>YahooFinanceQuotes</stp>
        <stp>RIO.AX</stp>
        <stp>Volume</stp>
        <tr r="M19" s="1"/>
      </tp>
      <tp>
        <v>0</v>
        <stp/>
        <stp>YahooFinanceQuotes</stp>
        <stp>CBK.DE</stp>
        <stp>Last:tick</stp>
        <tr r="F21" s="1"/>
      </tp>
      <tp>
        <v>45408.735381944447</v>
        <stp/>
        <stp>YahooFinanceQuotes</stp>
        <stp>CBK.DE</stp>
        <stp>LastTradeDateTime</stp>
        <tr r="C21" s="1"/>
      </tp>
      <tp>
        <v>0.88685999999999998</v>
        <stp/>
        <stp>YahooFinanceQuotes</stp>
        <stp>USDEUR=X</stp>
        <stp>52-Week Low</stp>
        <tr r="C24" s="4"/>
      </tp>
      <tp>
        <v>0</v>
        <stp/>
        <stp>YahooFinanceQuotes</stp>
        <stp>ORCL</stp>
        <stp>Last:tick</stp>
        <tr r="F9" s="1"/>
      </tp>
      <tp>
        <v>45408.666689814818</v>
        <stp/>
        <stp>YahooFinanceQuotes</stp>
        <stp>ORCL</stp>
        <stp>LastTradeDateTime</stp>
        <tr r="C9" s="1"/>
      </tp>
      <tp>
        <v>45408.666678240741</v>
        <stp/>
        <stp>YahooFinanceQuotes</stp>
        <stp>AAPL</stp>
        <stp>LastTradeDateTime</stp>
        <tr r="C5" s="1"/>
      </tp>
      <tp>
        <v>0</v>
        <stp/>
        <stp>YahooFinanceQuotes</stp>
        <stp>AAPL</stp>
        <stp>Last:tick</stp>
        <tr r="F5" s="1"/>
      </tp>
      <tp>
        <v>446.44</v>
        <stp/>
        <stp>YahooFinanceQuotes</stp>
        <stp>META</stp>
        <stp>High</stp>
        <tr r="K6" s="1"/>
      </tp>
      <tp t="s">
        <v/>
        <stp/>
        <stp>YahooFinanceQuotes</stp>
        <stp>^GDAXI</stp>
        <stp>rtd_LastMessage</stp>
        <tr r="O20" s="1"/>
      </tp>
      <tp>
        <v>0.35000609999999999</v>
        <stp/>
        <stp>YahooFinanceQuotes</stp>
        <stp>BARC.L</stp>
        <stp>Change</stp>
        <tr r="H16" s="1"/>
      </tp>
      <tp>
        <v>45674</v>
        <stp/>
        <stp>YahooFinanceQuotes</stp>
        <stp>AAPL250117C00150000</stp>
        <stp>Expire Date</stp>
        <tr r="C10" s="3"/>
      </tp>
      <tp>
        <v>45408.691886574074</v>
        <stp/>
        <stp>YahooFinanceQuotes</stp>
        <stp>GLEN.L</stp>
        <stp>LastTradeDateTime</stp>
        <tr r="C15" s="1"/>
      </tp>
      <tp>
        <v>0</v>
        <stp/>
        <stp>YahooFinanceQuotes</stp>
        <stp>GLEN.L</stp>
        <stp>Last:tick</stp>
        <tr r="F15" s="1"/>
      </tp>
      <tp>
        <v>1.7157163E-3</v>
        <stp/>
        <stp>YahooFinanceQuotes</stp>
        <stp>BARC.L</stp>
        <stp>ChangeInPercent</stp>
        <tr r="I16" s="1"/>
      </tp>
      <tp t="s">
        <v>0.93 - 0.94</v>
        <stp/>
        <stp>YahooFinanceQuotes</stp>
        <stp>USDEUR=X</stp>
        <stp>Days Range</stp>
        <tr r="C21" s="4"/>
      </tp>
      <tp t="e">
        <v>#N/A</v>
        <stp/>
        <stp>YahooFinanceQuotes</stp>
        <stp>AAPL</stp>
        <stp>After Hours Change</stp>
        <tr r="C33" s="2"/>
      </tp>
      <tp>
        <v>4919372</v>
        <stp/>
        <stp>YahooFinanceQuotes</stp>
        <stp>CBK.DE</stp>
        <stp>Volume</stp>
        <tr r="M21" s="1"/>
      </tp>
      <tp>
        <v>-1.3499985000000001</v>
        <stp/>
        <stp>YahooFinanceQuotes</stp>
        <stp>BNP.PA</stp>
        <stp>Change</stp>
        <tr r="H24" s="1"/>
      </tp>
      <tp>
        <v>-2.0799979999999998</v>
        <stp/>
        <stp>YahooFinanceQuotes</stp>
        <stp>BHP.AX</stp>
        <stp>Change</stp>
        <tr r="H18" s="1"/>
      </tp>
      <tp t="s">
        <v/>
        <stp/>
        <stp>YahooFinanceQuotes</stp>
        <stp>BARC.L</stp>
        <stp>rtd_LastMessage</stp>
        <tr r="O16" s="1"/>
      </tp>
      <tp>
        <v>1.360188E-2</v>
        <stp/>
        <stp>YahooFinanceQuotes</stp>
        <stp>^GDAXI</stp>
        <stp>ChangeInPercent</stp>
        <tr r="I20" s="1"/>
      </tp>
      <tp t="e">
        <v>#N/A</v>
        <stp/>
        <stp>YahooFinanceQuotes</stp>
        <stp>AAPL</stp>
        <stp>Price/Sales</stp>
        <tr r="C51" s="2"/>
      </tp>
      <tp>
        <v>0</v>
        <stp/>
        <stp>YahooFinanceQuotes</stp>
        <stp>ACA.PA</stp>
        <stp>Last:tick</stp>
        <tr r="F23" s="1"/>
      </tp>
      <tp>
        <v>0</v>
        <stp/>
        <stp>YahooFinanceQuotes</stp>
        <stp>EMA.TO</stp>
        <stp>Last:tick</stp>
        <tr r="F13" s="1"/>
      </tp>
      <tp>
        <v>45408.732858796298</v>
        <stp/>
        <stp>YahooFinanceQuotes</stp>
        <stp>ACA.PA</stp>
        <stp>LastTradeDateTime</stp>
        <tr r="C23" s="1"/>
      </tp>
      <tp>
        <v>45408.666666666664</v>
        <stp/>
        <stp>YahooFinanceQuotes</stp>
        <stp>EMA.TO</stp>
        <stp>LastTradeDateTime</stp>
        <tr r="C13" s="1"/>
      </tp>
      <tp t="s">
        <v>169.23x2</v>
        <stp/>
        <stp>YahooFinanceQuotes</stp>
        <stp>AAPL</stp>
        <stp>BidX</stp>
        <tr r="C17" s="2"/>
      </tp>
      <tp>
        <v>171.34</v>
        <stp/>
        <stp>YahooFinanceQuotes</stp>
        <stp>AAPL</stp>
        <stp>High</stp>
        <tr r="C23" s="2"/>
        <tr r="K5" s="1"/>
      </tp>
      <tp>
        <v>20512589</v>
        <stp/>
        <stp>YahooFinanceQuotes</stp>
        <stp>GLEN.L</stp>
        <stp>Volume</stp>
        <tr r="M15" s="1"/>
      </tp>
      <tp t="e">
        <v>#N/A</v>
        <stp/>
        <stp>YahooFinanceQuotes</stp>
        <stp>AAPL</stp>
        <stp>Forward Annual Dividend Rate</stp>
        <tr r="C60" s="2"/>
      </tp>
      <tp>
        <v>0</v>
        <stp/>
        <stp>YahooFinanceQuotes</stp>
        <stp>GOOG</stp>
        <stp>Last:tick</stp>
        <tr r="F7" s="1"/>
      </tp>
      <tp>
        <v>45408.666689814818</v>
        <stp/>
        <stp>YahooFinanceQuotes</stp>
        <stp>GOOG</stp>
        <stp>LastTradeDateTime</stp>
        <tr r="C7" s="1"/>
      </tp>
      <tp>
        <v>412.41</v>
        <stp/>
        <stp>YahooFinanceQuotes</stp>
        <stp>MSFT</stp>
        <stp>Open</stp>
        <tr r="J8" s="1"/>
      </tp>
      <tp>
        <v>0</v>
        <stp/>
        <stp>YahooFinanceQuotes</stp>
        <stp>BARC.L</stp>
        <stp>Last:tick</stp>
        <tr r="F16" s="1"/>
      </tp>
      <tp>
        <v>45408.71875</v>
        <stp/>
        <stp>YahooFinanceQuotes</stp>
        <stp>BARC.L</stp>
        <stp>LastTradeDateTime</stp>
        <tr r="C16" s="1"/>
      </tp>
      <tp>
        <v>0</v>
        <stp/>
        <stp>YahooFinanceQuotes</stp>
        <stp>ABX.TO</stp>
        <stp>Last:tick</stp>
        <tr r="F12" s="1"/>
      </tp>
      <tp>
        <v>474.35</v>
        <stp/>
        <stp>YahooFinanceQuotes</stp>
        <stp>GLEN.L</stp>
        <stp>Open</stp>
        <tr r="J15" s="1"/>
      </tp>
      <tp>
        <v>45408.666666666664</v>
        <stp/>
        <stp>YahooFinanceQuotes</stp>
        <stp>ABX.TO</stp>
        <stp>LastTradeDateTime</stp>
        <tr r="C12" s="1"/>
      </tp>
      <tp>
        <v>1.9206016000000001E-3</v>
        <stp/>
        <stp>YahooFinanceQuotes</stp>
        <stp>GLEN.L</stp>
        <stp>ChangeInPercent</stp>
        <tr r="I15" s="1"/>
      </tp>
      <tp>
        <v>0</v>
        <stp/>
        <stp>YahooFinanceQuotes</stp>
        <stp>^GDAXI</stp>
        <stp>Volume</stp>
        <tr r="M20" s="1"/>
      </tp>
      <tp>
        <v>45410.600120115741</v>
        <stp/>
        <stp>YahooFinanceQuotes</stp>
        <stp>BRK-B</stp>
        <stp>rtd_LastUpdate</stp>
        <tr r="P11" s="1"/>
      </tp>
      <tp>
        <v>403.92</v>
        <stp/>
        <stp>YahooFinanceQuotes</stp>
        <stp>BRK-B</stp>
        <stp>Open</stp>
        <tr r="J11" s="1"/>
      </tp>
      <tp t="e">
        <v>#N/A</v>
        <stp/>
        <stp>YahooFinanceQuotes</stp>
        <stp>AAPL</stp>
        <stp>EPS Estimate Next Quarter</stp>
        <tr r="C56" s="2"/>
      </tp>
      <tp>
        <v>5462</v>
        <stp/>
        <stp>YahooFinanceQuotes</stp>
        <stp>RIO.L</stp>
        <stp>Open</stp>
        <tr r="J17" s="1"/>
      </tp>
      <tp>
        <v>0</v>
        <stp/>
        <stp>YahooFinanceQuotes</stp>
        <stp>BNP.PA</stp>
        <stp>Last:tick</stp>
        <tr r="F24" s="1"/>
      </tp>
      <tp>
        <v>45408.732881944445</v>
        <stp/>
        <stp>YahooFinanceQuotes</stp>
        <stp>BNP.PA</stp>
        <stp>LastTradeDateTime</stp>
        <tr r="C24" s="1"/>
      </tp>
      <tp>
        <v>0</v>
        <stp/>
        <stp>YahooFinanceQuotes</stp>
        <stp>BRK-B</stp>
        <stp>Last:tick</stp>
        <tr r="F11" s="1"/>
      </tp>
      <tp>
        <v>45408.667604166665</v>
        <stp/>
        <stp>YahooFinanceQuotes</stp>
        <stp>BRK-B</stp>
        <stp>LastTradeDateTime</stp>
        <tr r="C11" s="1"/>
      </tp>
      <tp>
        <v>45408.75</v>
        <stp/>
        <stp>YahooFinanceQuotes</stp>
        <stp>^GDAXI</stp>
        <stp>LastTradeDateTime</stp>
        <tr r="C20" s="1"/>
      </tp>
      <tp>
        <v>0</v>
        <stp/>
        <stp>YahooFinanceQuotes</stp>
        <stp>^GDAXI</stp>
        <stp>Last:tick</stp>
        <tr r="F20" s="1"/>
      </tp>
      <tp>
        <v>443.29</v>
        <stp/>
        <stp>YahooFinanceQuotes</stp>
        <stp>META</stp>
        <stp>Last</stp>
        <tr r="G6" s="1"/>
      </tp>
      <tp>
        <v>2614313615360</v>
        <stp/>
        <stp>YahooFinanceQuotes</stp>
        <stp>AAPL</stp>
        <stp>Market Cap $</stp>
        <tr r="C47" s="2"/>
      </tp>
      <tp t="e">
        <v>#N/A</v>
        <stp/>
        <stp>YahooFinanceQuotes</stp>
        <stp>AAPL</stp>
        <stp>Beta</stp>
        <tr r="C36" s="2"/>
      </tp>
      <tp t="s">
        <v/>
        <stp/>
        <stp>YahooFinanceQuotes</stp>
        <stp>GLEN.L</stp>
        <stp>rtd_LastMessage</stp>
        <tr r="O15" s="1"/>
      </tp>
      <tp t="e">
        <v>#N/A</v>
        <stp/>
        <stp>YahooFinanceQuotes</stp>
        <stp>AAPL</stp>
        <stp>After Hours Trade DateTime</stp>
        <tr r="C31" s="2"/>
      </tp>
      <tp>
        <v>5330648</v>
        <stp/>
        <stp>YahooFinanceQuotes</stp>
        <stp>ACA.PA</stp>
        <stp>Volume</stp>
        <tr r="M23" s="1"/>
      </tp>
      <tp>
        <v>1736725</v>
        <stp/>
        <stp>YahooFinanceQuotes</stp>
        <stp>EMA.TO</stp>
        <stp>Volume</stp>
        <tr r="M13" s="1"/>
      </tp>
      <tp>
        <v>45408.666689814818</v>
        <stp/>
        <stp>YahooFinanceQuotes</stp>
        <stp>BF-B</stp>
        <stp>LastTradeDateTime</stp>
        <tr r="C10" s="1"/>
      </tp>
      <tp>
        <v>0</v>
        <stp/>
        <stp>YahooFinanceQuotes</stp>
        <stp>BF-B</stp>
        <stp>Last:tick</stp>
        <tr r="F10" s="1"/>
      </tp>
      <tp>
        <v>202</v>
        <stp/>
        <stp>YahooFinanceQuotes</stp>
        <stp>BARC.L</stp>
        <stp>Open</stp>
        <tr r="J16" s="1"/>
      </tp>
      <tp>
        <v>117.04</v>
        <stp/>
        <stp>YahooFinanceQuotes</stp>
        <stp>ORCL</stp>
        <stp>Open</stp>
        <tr r="J9" s="1"/>
      </tp>
      <tp>
        <v>26.329706000000002</v>
        <stp/>
        <stp>YahooFinanceQuotes</stp>
        <stp>AAPL</stp>
        <stp>P/E</stp>
        <tr r="C48" s="2"/>
      </tp>
      <tp>
        <v>0</v>
        <stp/>
        <stp>YahooFinanceQuotes</stp>
        <stp>META</stp>
        <stp>Last:tick</stp>
        <tr r="F6" s="1"/>
      </tp>
      <tp>
        <v>45408.666689814818</v>
        <stp/>
        <stp>YahooFinanceQuotes</stp>
        <stp>META</stp>
        <stp>LastTradeDateTime</stp>
        <tr r="C6" s="1"/>
      </tp>
      <tp>
        <v>5.3900000000000003E-2</v>
        <stp/>
        <stp>YahooFinanceQuotes</stp>
        <stp>USDEUR=X</stp>
        <stp>% Change from 52-Week Low</stp>
        <tr r="C29" s="4"/>
      </tp>
      <tp>
        <v>0.03</v>
        <stp/>
        <stp>YahooFinanceQuotes</stp>
        <stp>ABX.TO</stp>
        <stp>Change</stp>
        <tr r="H12" s="1"/>
      </tp>
      <tp t="s">
        <v>Apple Inc.</v>
        <stp/>
        <stp>YahooFinanceQuotes</stp>
        <stp>AAPL</stp>
        <stp>Company Name</stp>
        <tr r="C6" s="2"/>
      </tp>
      <tp>
        <v>169.3</v>
        <stp/>
        <stp>YahooFinanceQuotes</stp>
        <stp>AAPL</stp>
        <stp>Last</stp>
        <tr r="G5" s="1"/>
        <tr r="C19" s="2"/>
      </tp>
      <tp>
        <v>45408.691319444442</v>
        <stp/>
        <stp>YahooFinanceQuotes</stp>
        <stp>^FTSE</stp>
        <stp>LastTradeDateTime</stp>
        <tr r="C14" s="1"/>
      </tp>
      <tp>
        <v>0</v>
        <stp/>
        <stp>YahooFinanceQuotes</stp>
        <stp>^FTSE</stp>
        <stp>Last:tick</stp>
        <tr r="F14" s="1"/>
      </tp>
      <tp>
        <v>173.69</v>
        <stp/>
        <stp>YahooFinanceQuotes</stp>
        <stp>GOOG</stp>
        <stp>Last</stp>
        <tr r="G7" s="1"/>
      </tp>
      <tp>
        <v>404.75</v>
        <stp/>
        <stp>YahooFinanceQuotes</stp>
        <stp>BRK-B</stp>
        <stp>High</stp>
        <tr r="K11" s="1"/>
      </tp>
      <tp>
        <v>29.3</v>
        <stp/>
        <stp>YahooFinanceQuotes</stp>
        <stp>AAPL250117C00150000</stp>
        <stp>Bid</stp>
        <tr r="C16" s="3"/>
      </tp>
      <tp>
        <v>413</v>
        <stp/>
        <stp>YahooFinanceQuotes</stp>
        <stp>MSFT</stp>
        <stp>High</stp>
        <tr r="K8" s="1"/>
      </tp>
      <tp>
        <v>477.2</v>
        <stp/>
        <stp>YahooFinanceQuotes</stp>
        <stp>GLEN.L</stp>
        <stp>High</stp>
        <tr r="K15" s="1"/>
      </tp>
      <tp>
        <v>169.19</v>
        <stp/>
        <stp>YahooFinanceQuotes</stp>
        <stp>AAPL</stp>
        <stp>Low</stp>
        <tr r="C24" s="2"/>
        <tr r="L5" s="1"/>
      </tp>
      <tp>
        <v>29.7</v>
        <stp/>
        <stp>YahooFinanceQuotes</stp>
        <stp>AAPL250117C00150000</stp>
        <stp>Ask</stp>
        <tr r="C17" s="3"/>
      </tp>
      <tp>
        <v>243.70898</v>
        <stp/>
        <stp>YahooFinanceQuotes</stp>
        <stp>^GDAXI</stp>
        <stp>Change</stp>
        <tr r="H20" s="1"/>
      </tp>
      <tp>
        <v>45410.600017187498</v>
        <stp/>
        <stp>YahooFinanceQuotes</stp>
        <stp>GOOG</stp>
        <stp>rtd_LastUpdate</stp>
        <tr r="P7" s="1"/>
      </tp>
      <tp>
        <v>45410.600126990743</v>
        <stp/>
        <stp>YahooFinanceQuotes</stp>
        <stp>RIO.L</stp>
        <stp>rtd_LastUpdate</stp>
        <tr r="P17" s="1"/>
      </tp>
      <tp>
        <v>0.89999390000000001</v>
        <stp/>
        <stp>YahooFinanceQuotes</stp>
        <stp>GLEN.L</stp>
        <stp>Change</stp>
        <tr r="H15" s="1"/>
      </tp>
      <tp>
        <v>5504</v>
        <stp/>
        <stp>YahooFinanceQuotes</stp>
        <stp>RIO.L</stp>
        <stp>High</stp>
        <tr r="K17" s="1"/>
      </tp>
      <tp>
        <v>5.2200009999999999</v>
        <stp/>
        <stp>YahooFinanceQuotes</stp>
        <stp>AAPL</stp>
        <stp>Change from 52-Week Low</stp>
        <tr r="C41" s="2"/>
      </tp>
      <tp>
        <v>45410.60004474537</v>
        <stp/>
        <stp>YahooFinanceQuotes</stp>
        <stp>AAPL</stp>
        <stp>rtd_LastUpdate</stp>
        <tr r="P5" s="1"/>
      </tp>
      <tp>
        <v>45408.674097222225</v>
        <stp/>
        <stp>YahooFinanceQuotes</stp>
        <stp>RIO.AX</stp>
        <stp>LastTradeDateTime</stp>
        <tr r="C19" s="1"/>
      </tp>
      <tp>
        <v>0</v>
        <stp/>
        <stp>YahooFinanceQuotes</stp>
        <stp>RIO.AX</stp>
        <stp>Last:tick</stp>
        <tr r="F19" s="1"/>
      </tp>
      <tp>
        <v>205</v>
        <stp/>
        <stp>YahooFinanceQuotes</stp>
        <stp>BARC.L</stp>
        <stp>High</stp>
        <tr r="K16" s="1"/>
      </tp>
      <tp>
        <v>119.21</v>
        <stp/>
        <stp>YahooFinanceQuotes</stp>
        <stp>ORCL</stp>
        <stp>High</stp>
        <tr r="K9" s="1"/>
      </tp>
      <tp>
        <v>2958952</v>
        <stp/>
        <stp>YahooFinanceQuotes</stp>
        <stp>ABX.TO</stp>
        <stp>Volume</stp>
        <tr r="M12" s="1"/>
      </tp>
      <tp>
        <v>0</v>
        <stp/>
        <stp>YahooFinanceQuotes</stp>
        <stp>RIO.L</stp>
        <stp>Last:tick</stp>
        <tr r="F17" s="1"/>
      </tp>
      <tp>
        <v>45408.747291666667</v>
        <stp/>
        <stp>YahooFinanceQuotes</stp>
        <stp>RIO.L</stp>
        <stp>LastTradeDateTime</stp>
        <tr r="C17" s="1"/>
      </tp>
      <tp>
        <v>0</v>
        <stp/>
        <stp>YahooFinanceQuotes</stp>
        <stp>BHP.AX</stp>
        <stp>Last:tick</stp>
        <tr r="F18" s="1"/>
      </tp>
      <tp>
        <v>45408.674097222225</v>
        <stp/>
        <stp>YahooFinanceQuotes</stp>
        <stp>BHP.AX</stp>
        <stp>LastTradeDateTime</stp>
        <tr r="C18" s="1"/>
      </tp>
      <tp>
        <v>47.93</v>
        <stp/>
        <stp>YahooFinanceQuotes</stp>
        <stp>BF-B</stp>
        <stp>Low</stp>
        <tr r="L10" s="1"/>
      </tp>
      <tp>
        <v>431.97</v>
        <stp/>
        <stp>YahooFinanceQuotes</stp>
        <stp>META</stp>
        <stp>Low</stp>
        <tr r="L6" s="1"/>
      </tp>
      <tp>
        <v>45408.721041666664</v>
        <stp/>
        <stp>YahooFinanceQuotes</stp>
        <stp>^GSPC</stp>
        <stp>LastTradeDateTime</stp>
        <tr r="C4" s="1"/>
      </tp>
      <tp>
        <v>0</v>
        <stp/>
        <stp>YahooFinanceQuotes</stp>
        <stp>^GSPC</stp>
        <stp>Last:tick</stp>
        <tr r="F4" s="1"/>
      </tp>
      <tp>
        <v>-0.15188855000000001</v>
        <stp/>
        <stp>YahooFinanceQuotes</stp>
        <stp>AAPL</stp>
        <stp>% Change from 52-Week High</stp>
        <tr r="C42" s="2"/>
      </tp>
      <tp>
        <v>45410.600133831016</v>
        <stp/>
        <stp>YahooFinanceQuotes</stp>
        <stp>BF-B</stp>
        <stp>rtd_LastUpdate</stp>
        <tr r="P10" s="1"/>
      </tp>
      <tp>
        <v>7.9999920000000002E-2</v>
        <stp/>
        <stp>YahooFinanceQuotes</stp>
        <stp>ACA.PA</stp>
        <stp>Change</stp>
        <tr r="H23" s="1"/>
      </tp>
      <tp>
        <v>0.26000213999999999</v>
        <stp/>
        <stp>YahooFinanceQuotes</stp>
        <stp>EMA.TO</stp>
        <stp>Change</stp>
        <tr r="H13" s="1"/>
      </tp>
      <tp>
        <v>45410.600051597219</v>
        <stp/>
        <stp>YahooFinanceQuotes</stp>
        <stp>META</stp>
        <stp>rtd_LastUpdate</stp>
        <tr r="P6" s="1"/>
      </tp>
      <tp>
        <v>45410.600003553242</v>
        <stp/>
        <stp>YahooFinanceQuotes</stp>
        <stp>MSFT</stp>
        <stp>rtd_LastUpdate</stp>
        <tr r="P8" s="1"/>
      </tp>
      <tp>
        <v>402.1</v>
        <stp/>
        <stp>YahooFinanceQuotes</stp>
        <stp>BRK-B</stp>
        <stp>Last</stp>
        <tr r="G11" s="1"/>
      </tp>
      <tp>
        <v>176.4</v>
        <stp/>
        <stp>YahooFinanceQuotes</stp>
        <stp>GOOG</stp>
        <stp>High</stp>
        <tr r="K7" s="1"/>
      </tp>
      <tp>
        <v>1.4700012</v>
        <stp/>
        <stp>YahooFinanceQuotes</stp>
        <stp>RIO.AX</stp>
        <stp>Change</stp>
        <tr r="H19" s="1"/>
      </tp>
      <tp>
        <v>469.5</v>
        <stp/>
        <stp>YahooFinanceQuotes</stp>
        <stp>GLEN.L</stp>
        <stp>Last</stp>
        <tr r="G15" s="1"/>
      </tp>
      <tp>
        <v>406.32</v>
        <stp/>
        <stp>YahooFinanceQuotes</stp>
        <stp>MSFT</stp>
        <stp>Last</stp>
        <tr r="G8" s="1"/>
      </tp>
      <tp>
        <v>45410.600010358794</v>
        <stp/>
        <stp>YahooFinanceQuotes</stp>
        <stp>ORCL</stp>
        <stp>rtd_LastUpdate</stp>
        <tr r="P9" s="1"/>
      </tp>
      <tp>
        <v>441.35</v>
        <stp/>
        <stp>YahooFinanceQuotes</stp>
        <stp>META</stp>
        <stp>Open</stp>
        <tr r="J6" s="1"/>
      </tp>
      <tp>
        <v>6.43</v>
        <stp/>
        <stp>YahooFinanceQuotes</stp>
        <stp>AAPL</stp>
        <stp>EPS</stp>
        <tr r="C58" s="2"/>
      </tp>
      <tp>
        <v>0</v>
        <stp/>
        <stp>YahooFinanceQuotes</stp>
        <stp>MSFT</stp>
        <stp>Last:tick</stp>
        <tr r="F8" s="1"/>
      </tp>
      <tp>
        <v>45408.666678240741</v>
        <stp/>
        <stp>YahooFinanceQuotes</stp>
        <stp>MSFT</stp>
        <stp>LastTradeDateTime</stp>
        <tr r="C8" s="1"/>
      </tp>
      <tp>
        <v>-2.2200000000000001E-2</v>
        <stp/>
        <stp>YahooFinanceQuotes</stp>
        <stp>USDEUR=X</stp>
        <stp>Change from 52-Week High</stp>
        <tr r="C26" s="4"/>
      </tp>
      <tp>
        <v>5453</v>
        <stp/>
        <stp>YahooFinanceQuotes</stp>
        <stp>RIO.L</stp>
        <stp>Last</stp>
        <tr r="G17" s="1"/>
      </tp>
      <tp>
        <v>169.23</v>
        <stp/>
        <stp>YahooFinanceQuotes</stp>
        <stp>AAPL</stp>
        <stp>Bid</stp>
        <tr r="C13" s="2"/>
      </tp>
      <tp>
        <v>171.4</v>
        <stp/>
        <stp>YahooFinanceQuotes</stp>
        <stp>GOOG</stp>
        <stp>Low</stp>
        <tr r="L7" s="1"/>
      </tp>
      <tp t="s">
        <v>AAPL250117C00150000</v>
        <stp/>
        <stp>YahooFinanceQuotes</stp>
        <stp>AAPL250117C00150000</stp>
        <stp>Option Code</stp>
        <tr r="C8" s="3"/>
      </tp>
      <tp>
        <v>204.35</v>
        <stp/>
        <stp>YahooFinanceQuotes</stp>
        <stp>BARC.L</stp>
        <stp>Last</stp>
        <tr r="G16" s="1"/>
      </tp>
      <tp>
        <v>117.21</v>
        <stp/>
        <stp>YahooFinanceQuotes</stp>
        <stp>ORCL</stp>
        <stp>Last</stp>
        <tr r="G9" s="1"/>
      </tp>
      <tp>
        <v>45410.600147546298</v>
        <stp/>
        <stp>YahooFinanceQuotes</stp>
        <stp>^GSPC</stp>
        <stp>rtd_LastUpdate</stp>
        <tr r="P4" s="1"/>
      </tp>
      <tp>
        <v>3211049</v>
        <stp/>
        <stp>YahooFinanceQuotes</stp>
        <stp>BNP.PA</stp>
        <stp>Volume</stp>
        <tr r="M24" s="1"/>
      </tp>
      <tp>
        <v>16011898</v>
        <stp/>
        <stp>YahooFinanceQuotes</stp>
        <stp>BHP.AX</stp>
        <stp>Volume</stp>
        <tr r="M18" s="1"/>
      </tp>
      <tp>
        <v>0.05</v>
        <stp/>
        <stp>YahooFinanceQuotes</stp>
        <stp>CBK.DE</stp>
        <stp>Change</stp>
        <tr r="H21" s="1"/>
      </tp>
      <tp t="s">
        <v>169.39x6</v>
        <stp/>
        <stp>YahooFinanceQuotes</stp>
        <stp>AAPL</stp>
        <stp>AskX</stp>
        <tr r="C18" s="2"/>
      </tp>
      <tp>
        <v>45410.600140717594</v>
        <stp/>
        <stp>YahooFinanceQuotes</stp>
        <stp>^FTSE</stp>
        <stp>rtd_LastUpdate</stp>
        <tr r="P14" s="1"/>
      </tp>
      <tp>
        <v>45408.936886574076</v>
        <stp/>
        <stp>YahooFinanceQuotes</stp>
        <stp>USDEUR=X</stp>
        <stp>Last Trade DateTime</stp>
        <tr r="C11" s="4"/>
      </tp>
      <tp>
        <v>169.87</v>
        <stp/>
        <stp>YahooFinanceQuotes</stp>
        <stp>AAPL</stp>
        <stp>Open</stp>
        <tr r="C22" s="2"/>
        <tr r="J5" s="1"/>
      </tp>
      <tp>
        <v>169.39</v>
        <stp/>
        <stp>YahooFinanceQuotes</stp>
        <stp>AAPL</stp>
        <stp>Ask</stp>
        <tr r="C14" s="2"/>
      </tp>
      <tp>
        <v>129365529</v>
        <stp/>
        <stp>YahooFinanceQuotes</stp>
        <stp>BARC.L</stp>
        <stp>Volume</stp>
        <tr r="M16" s="1"/>
      </tp>
      <tp>
        <v>29.99</v>
        <stp/>
        <stp>YahooFinanceQuotes</stp>
        <stp>AAPL250117C00150000</stp>
        <stp>Low</stp>
        <tr r="C23" s="3"/>
      </tp>
      <tp>
        <v>45408.73265046296</v>
        <stp/>
        <stp>YahooFinanceQuotes</stp>
        <stp>EOAN.DE</stp>
        <stp>LastTradeDateTime</stp>
        <tr r="C22" s="1"/>
      </tp>
      <tp>
        <v>0</v>
        <stp/>
        <stp>YahooFinanceQuotes</stp>
        <stp>EOAN.DE</stp>
        <stp>Last:tick</stp>
        <tr r="F22" s="1"/>
      </tp>
      <tp>
        <v>998692</v>
        <stp/>
        <stp>YahooFinanceQuotes</stp>
        <stp>BF-B</stp>
        <stp>Volume</stp>
        <tr r="M10" s="1"/>
      </tp>
      <tp>
        <v>45410</v>
        <stp/>
        <stp>YahooFinanceQuotes</stp>
        <stp>EOAN.DE</stp>
        <stp>rtd_LastUpdateDate</stp>
        <tr r="Q22" s="1"/>
      </tp>
      <tp>
        <v>5073.1400000000003</v>
        <stp/>
        <stp>YahooFinanceQuotes</stp>
        <stp>^GSPC</stp>
        <stp>Low</stp>
        <tr r="L4" s="1"/>
      </tp>
      <tp t="e">
        <v>#N/A</v>
        <stp/>
        <stp>YahooFinanceQuotes</stp>
        <stp>AAPL</stp>
        <stp>After Hours Change In Percent</stp>
        <tr r="C34" s="2"/>
      </tp>
      <tp>
        <v>45410.600113275461</v>
        <stp/>
        <stp>YahooFinanceQuotes</stp>
        <stp>ABX.TO</stp>
        <stp>rtd_LastUpdate</stp>
        <tr r="P12" s="1"/>
      </tp>
      <tp>
        <v>44838354</v>
        <stp/>
        <stp>YahooFinanceQuotes</stp>
        <stp>AAPL</stp>
        <stp>Volume</stp>
        <tr r="M5" s="1"/>
        <tr r="C25" s="2"/>
      </tp>
      <tp t="s">
        <v>CALL</v>
        <stp/>
        <stp>YahooFinanceQuotes</stp>
        <stp>AAPL250117C00150000</stp>
        <stp>Type</stp>
        <tr r="C11" s="3"/>
      </tp>
      <tp>
        <v>1705508</v>
        <stp/>
        <stp>YahooFinanceQuotes</stp>
        <stp>RIO.L</stp>
        <stp>Volume</stp>
        <tr r="M17" s="1"/>
      </tp>
      <tp>
        <v>-2.81</v>
        <stp/>
        <stp>YahooFinanceQuotes</stp>
        <stp>BRK-B</stp>
        <stp>Change</stp>
        <tr r="H11" s="1"/>
      </tp>
      <tp>
        <v>56500787</v>
        <stp/>
        <stp>YahooFinanceQuotes</stp>
        <stp>GOOG</stp>
        <stp>Volume</stp>
        <tr r="M7" s="1"/>
      </tp>
      <tp t="s">
        <v>USD/EUR</v>
        <stp/>
        <stp>YahooFinanceQuotes</stp>
        <stp>USDEUR=X</stp>
        <stp>Name</stp>
        <tr r="C6" s="4"/>
      </tp>
      <tp>
        <v>0.93469999999999998</v>
        <stp/>
        <stp>YahooFinanceQuotes</stp>
        <stp>USDEUR=X</stp>
        <stp>Last</stp>
        <tr r="C14" s="4"/>
      </tp>
      <tp>
        <v>8078.86</v>
        <stp/>
        <stp>YahooFinanceQuotes</stp>
        <stp>^FTSE</stp>
        <stp>Low</stp>
        <tr r="L14" s="1"/>
      </tp>
      <tp>
        <v>45410.600065347222</v>
        <stp/>
        <stp>YahooFinanceQuotes</stp>
        <stp>BARC.L</stp>
        <stp>rtd_LastUpdate</stp>
        <tr r="P16" s="1"/>
      </tp>
      <tp t="s">
        <v>29.99 - 31.03</v>
        <stp/>
        <stp>YahooFinanceQuotes</stp>
        <stp>AAPL250117C00150000</stp>
        <stp>Days Range</stp>
        <tr r="C27" s="3"/>
      </tp>
      <tp t="e">
        <v>#N/A</v>
        <stp/>
        <stp>YahooFinanceQuotes</stp>
        <stp>AAPL</stp>
        <stp>Forward Annual Dividend Yield</stp>
        <tr r="C61" s="2"/>
      </tp>
      <tp>
        <v>0.60015436342592587</v>
        <stp/>
        <stp>YahooFinanceQuotes</stp>
        <stp>EOAN.DE</stp>
        <stp>rtd_LastUpdateTime</stp>
        <tr r="R22" s="1"/>
      </tp>
      <tp>
        <v>23.744741000000001</v>
        <stp/>
        <stp>YahooFinanceQuotes</stp>
        <stp>AAPL</stp>
        <stp>Forward P/E</stp>
        <tr r="C49" s="2"/>
      </tp>
      <tp t="e">
        <v>#N/A</v>
        <stp/>
        <stp>YahooFinanceQuotes</stp>
        <stp>AAPL</stp>
        <stp>PEG Ratio</stp>
        <tr r="C50" s="2"/>
      </tp>
      <tp>
        <v>0</v>
        <stp/>
        <stp>YahooFinanceQuotes</stp>
        <stp>^FTSE</stp>
        <stp>Volume</stp>
        <tr r="M14" s="1"/>
      </tp>
      <tp>
        <v>45410.60008585648</v>
        <stp/>
        <stp>YahooFinanceQuotes</stp>
        <stp>BNP.PA</stp>
        <stp>rtd_LastUpdate</stp>
        <tr r="P24" s="1"/>
      </tp>
      <tp>
        <v>45410.600092696761</v>
        <stp/>
        <stp>YahooFinanceQuotes</stp>
        <stp>BHP.AX</stp>
        <stp>rtd_LastUpdate</stp>
        <tr r="P18" s="1"/>
      </tp>
      <tp>
        <v>2401044000</v>
        <stp/>
        <stp>YahooFinanceQuotes</stp>
        <stp>^GSPC</stp>
        <stp>Volume</stp>
        <tr r="M4" s="1"/>
      </tp>
      <tp t="s">
        <v>NMS</v>
        <stp/>
        <stp>YahooFinanceQuotes</stp>
        <stp>AAPL</stp>
        <stp>Stock Exchange</stp>
        <tr r="C7" s="2"/>
      </tp>
      <tp>
        <v>8355111</v>
        <stp/>
        <stp>YahooFinanceQuotes</stp>
        <stp>ORCL</stp>
        <stp>Volume</stp>
        <tr r="M9" s="1"/>
      </tp>
      <tp>
        <v>30.6</v>
        <stp/>
        <stp>YahooFinanceQuotes</stp>
        <stp>AAPL250117C00150000</stp>
        <stp>Open</stp>
        <tr r="C21" s="3"/>
      </tp>
      <tp>
        <v>0.9365</v>
        <stp/>
        <stp>YahooFinanceQuotes</stp>
        <stp>USDEUR=X</stp>
        <stp>High</stp>
        <tr r="C18" s="4"/>
      </tp>
      <tp>
        <v>32691443</v>
        <stp/>
        <stp>YahooFinanceQuotes</stp>
        <stp>META</stp>
        <stp>Volume</stp>
        <tr r="M6" s="1"/>
      </tp>
      <tp>
        <v>29694654</v>
        <stp/>
        <stp>YahooFinanceQuotes</stp>
        <stp>MSFT</stp>
        <stp>Volume</stp>
        <tr r="M8" s="1"/>
      </tp>
      <tp>
        <v>3.2199430000000003E-3</v>
        <stp/>
        <stp>YahooFinanceQuotes</stp>
        <stp>USDEUR=X</stp>
        <stp>Change In Percent</stp>
        <tr r="C16" s="4"/>
      </tp>
      <tp>
        <v>51.540039999999998</v>
        <stp/>
        <stp>YahooFinanceQuotes</stp>
        <stp>^GSPC</stp>
        <stp>Change</stp>
        <tr r="H4" s="1"/>
      </tp>
      <tp t="s">
        <v>164.08 - 199.62</v>
        <stp/>
        <stp>YahooFinanceQuotes</stp>
        <stp>AAPL</stp>
        <stp>52-Week Range</stp>
        <tr r="C39" s="2"/>
      </tp>
      <tp>
        <v>60.970215000000003</v>
        <stp/>
        <stp>YahooFinanceQuotes</stp>
        <stp>^FTSE</stp>
        <stp>Change</stp>
        <tr r="H14" s="1"/>
      </tp>
      <tp>
        <v>45410.600030891204</v>
        <stp/>
        <stp>YahooFinanceQuotes</stp>
        <stp>CBK.DE</stp>
        <stp>rtd_LastUpdate</stp>
        <tr r="P21" s="1"/>
      </tp>
      <tp>
        <v>-30.319991999999999</v>
        <stp/>
        <stp>YahooFinanceQuotes</stp>
        <stp>AAPL</stp>
        <stp>Change from 52-Week High</stp>
        <tr r="C40" s="2"/>
      </tp>
      <tp>
        <v>0.65843750000000001</v>
        <stp/>
        <stp>YahooFinanceQuotes</stp>
        <stp>AAPL250117C00150000</stp>
        <stp>Last Trade Time</stp>
        <tr r="C14" s="3"/>
      </tp>
      <tp>
        <v>7.13</v>
        <stp/>
        <stp>YahooFinanceQuotes</stp>
        <stp>AAPL</stp>
        <stp>EPS Estimate Current Year</stp>
        <tr r="C55" s="2"/>
      </tp>
      <tp>
        <v>169.89</v>
        <stp/>
        <stp>YahooFinanceQuotes</stp>
        <stp>AAPL</stp>
        <stp>Previous Close</stp>
        <tr r="C26" s="2"/>
      </tp>
      <tp t="s">
        <v>AAPL</v>
        <stp/>
        <stp>YahooFinanceQuotes</stp>
        <stp>AAPL</stp>
        <stp>Symbol</stp>
        <tr r="C5" s="2"/>
      </tp>
      <tp>
        <v>7.2799990000000001</v>
        <stp/>
        <stp>YahooFinanceQuotes</stp>
        <stp>MSFT</stp>
        <stp>Change</stp>
        <tr r="H8" s="1"/>
      </tp>
      <tp>
        <v>1.9100037000000001</v>
        <stp/>
        <stp>YahooFinanceQuotes</stp>
        <stp>META</stp>
        <stp>Change</stp>
        <tr r="H6" s="1"/>
      </tp>
      <tp>
        <v>31.03</v>
        <stp/>
        <stp>YahooFinanceQuotes</stp>
        <stp>AAPL250117C00150000</stp>
        <stp>High</stp>
        <tr r="C22" s="3"/>
      </tp>
      <tp>
        <v>45410.6000240625</v>
        <stp/>
        <stp>YahooFinanceQuotes</stp>
        <stp>RIO.AX</stp>
        <stp>rtd_LastUpdate</stp>
        <tr r="P19" s="1"/>
      </tp>
      <tp>
        <v>23.14</v>
        <stp/>
        <stp>YahooFinanceQuotes</stp>
        <stp>ABX.TO</stp>
        <stp>Low</stp>
        <tr r="L12" s="1"/>
      </tp>
      <tp>
        <v>66.75</v>
        <stp/>
        <stp>YahooFinanceQuotes</stp>
        <stp>BNP.PA</stp>
        <stp>Low</stp>
        <tr r="L24" s="1"/>
      </tp>
      <tp>
        <v>128.97999999999999</v>
        <stp/>
        <stp>YahooFinanceQuotes</stp>
        <stp>RIO.AX</stp>
        <stp>Low</stp>
        <tr r="L19" s="1"/>
      </tp>
      <tp>
        <v>14.54</v>
        <stp/>
        <stp>YahooFinanceQuotes</stp>
        <stp>ACA.PA</stp>
        <stp>Low</stp>
        <tr r="L23" s="1"/>
      </tp>
      <tp>
        <v>46.15</v>
        <stp/>
        <stp>YahooFinanceQuotes</stp>
        <stp>EMA.TO</stp>
        <stp>Low</stp>
        <tr r="L13" s="1"/>
      </tp>
      <tp>
        <v>14.1</v>
        <stp/>
        <stp>YahooFinanceQuotes</stp>
        <stp>CBK.DE</stp>
        <stp>Low</stp>
        <tr r="L21" s="1"/>
      </tp>
      <tp>
        <v>43.12</v>
        <stp/>
        <stp>YahooFinanceQuotes</stp>
        <stp>BHP.AX</stp>
        <stp>Low</stp>
        <tr r="L18" s="1"/>
      </tp>
      <tp>
        <v>2.3199999999999998</v>
        <stp/>
        <stp>YahooFinanceQuotes</stp>
        <stp>ORCL</stp>
        <stp>Change</stp>
        <tr r="H9" s="1"/>
      </tp>
      <tp>
        <v>12.404999999999999</v>
        <stp/>
        <stp>YahooFinanceQuotes</stp>
        <stp>EOAN.DE</stp>
        <stp>Low</stp>
        <tr r="L22" s="1"/>
      </tp>
      <tp>
        <v>0.93169999999999997</v>
        <stp/>
        <stp>YahooFinanceQuotes</stp>
        <stp>USDEUR=X</stp>
        <stp>Open</stp>
        <tr r="C17" s="4"/>
      </tp>
      <tp>
        <v>45408</v>
        <stp/>
        <stp>YahooFinanceQuotes</stp>
        <stp>AAPL</stp>
        <stp>Last Trade Date</stp>
        <tr r="C10" s="2"/>
      </tp>
      <tp>
        <v>-0.58999634000000001</v>
        <stp/>
        <stp>YahooFinanceQuotes</stp>
        <stp>AAPL</stp>
        <stp>Change</stp>
        <tr r="C20" s="2"/>
        <tr r="H5" s="1"/>
      </tp>
      <tp>
        <v>401.43</v>
        <stp/>
        <stp>YahooFinanceQuotes</stp>
        <stp>BRK-B</stp>
        <stp>Low</stp>
        <tr r="L11" s="1"/>
      </tp>
      <tp>
        <v>45408</v>
        <stp/>
        <stp>YahooFinanceQuotes</stp>
        <stp>AAPL250117C00150000</stp>
        <stp>Last Trade Date</stp>
        <tr r="C13" s="3"/>
      </tp>
      <tp t="e">
        <v>#N/A</v>
        <stp/>
        <stp>YahooFinanceQuotes</stp>
        <stp>AAPL</stp>
        <stp>After Hours Last</stp>
        <tr r="C32" s="2"/>
      </tp>
      <tp>
        <v>45410.600099560186</v>
        <stp/>
        <stp>YahooFinanceQuotes</stp>
        <stp>ACA.PA</stp>
        <stp>rtd_LastUpdate</stp>
        <tr r="P23" s="1"/>
      </tp>
      <tp>
        <v>45410.600106446756</v>
        <stp/>
        <stp>YahooFinanceQuotes</stp>
        <stp>EMA.TO</stp>
        <stp>rtd_LastUpdate</stp>
        <tr r="P13" s="1"/>
      </tp>
      <tp>
        <v>2.0000500000000001E-2</v>
        <stp/>
        <stp>YahooFinanceQuotes</stp>
        <stp>BF-B</stp>
        <stp>Change</stp>
        <tr r="H10" s="1"/>
      </tp>
      <tp>
        <v>30.2</v>
        <stp/>
        <stp>YahooFinanceQuotes</stp>
        <stp>AAPL250117C00150000</stp>
        <stp>Last</stp>
        <tr r="C18" s="3"/>
      </tp>
      <tp>
        <v>5444</v>
        <stp/>
        <stp>YahooFinanceQuotes</stp>
        <stp>RIO.L</stp>
        <stp>Low</stp>
        <tr r="L17" s="1"/>
      </tp>
      <tp>
        <v>45410.6000584375</v>
        <stp/>
        <stp>YahooFinanceQuotes</stp>
        <stp>^GDAXI</stp>
        <stp>rtd_LastUpdate</stp>
        <tr r="P20" s="1"/>
      </tp>
      <tp>
        <v>3025406</v>
        <stp/>
        <stp>YahooFinanceQuotes</stp>
        <stp>BRK-B</stp>
        <stp>Volume</stp>
        <tr r="M11" s="1"/>
      </tp>
      <tp>
        <v>74</v>
        <stp/>
        <stp>YahooFinanceQuotes</stp>
        <stp>RIO.L</stp>
        <stp>Change</stp>
        <tr r="H17" s="1"/>
      </tp>
      <tp>
        <v>15.740005500000001</v>
        <stp/>
        <stp>YahooFinanceQuotes</stp>
        <stp>GOOG</stp>
        <stp>Change</stp>
        <tr r="H7" s="1"/>
      </tp>
      <tp>
        <v>45410.600079004631</v>
        <stp/>
        <stp>YahooFinanceQuotes</stp>
        <stp>GLEN.L</stp>
        <stp>rtd_LastUpdate</stp>
        <tr r="P15" s="1"/>
      </tp>
      <tp>
        <v>0.66667824074074078</v>
        <stp/>
        <stp>YahooFinanceQuotes</stp>
        <stp>AAPL</stp>
        <stp>Last Trade Time</stp>
        <tr r="C11" s="2"/>
      </tp>
      <tp>
        <v>0.60002406249999996</v>
        <stp/>
        <stp>YahooFinanceQuotes</stp>
        <stp>RIO.AX</stp>
        <stp>rtd_LastUpdateTime</stp>
        <tr r="R19" s="1"/>
      </tp>
      <tp>
        <v>0.73265046296296299</v>
        <stp/>
        <stp>YahooFinanceQuotes</stp>
        <stp>EOAN.DE</stp>
        <stp>LastTradeTime</stp>
        <tr r="E22" s="1"/>
      </tp>
      <tp>
        <v>9.9651829999999997E-2</v>
        <stp/>
        <stp>YahooFinanceQuotes</stp>
        <stp>GOOG</stp>
        <stp>ChangeInPercent</stp>
        <tr r="I7" s="1"/>
      </tp>
      <tp>
        <v>164.08</v>
        <stp/>
        <stp>YahooFinanceQuotes</stp>
        <stp>AAPL</stp>
        <stp>52-Week Low</stp>
        <tr r="C38" s="2"/>
      </tp>
      <tp t="s">
        <v/>
        <stp/>
        <stp>YahooFinanceQuotes</stp>
        <stp>GOOG</stp>
        <stp>rtd_LastMessage</stp>
        <tr r="O7" s="1"/>
      </tp>
      <tp>
        <v>45410</v>
        <stp/>
        <stp>YahooFinanceQuotes</stp>
        <stp>GLEN.L</stp>
        <stp>rtd_LastUpdateDate</stp>
        <tr r="Q15" s="1"/>
      </tp>
      <tp>
        <v>45410</v>
        <stp/>
        <stp>YahooFinanceQuotes</stp>
        <stp>^GDAXI</stp>
        <stp>rtd_LastUpdateDate</stp>
        <tr r="Q20" s="1"/>
      </tp>
      <tp>
        <v>0.60003089120370368</v>
        <stp/>
        <stp>YahooFinanceQuotes</stp>
        <stp>CBK.DE</stp>
        <stp>rtd_LastUpdateTime</stp>
        <tr r="R21" s="1"/>
      </tp>
      <tp t="s">
        <v>OPR</v>
        <stp/>
        <stp>YahooFinanceQuotes</stp>
        <stp>AAPL250117C00150000</stp>
        <stp>Stock Exchange</stp>
        <tr r="C6" s="3"/>
      </tp>
      <tp>
        <v>45410</v>
        <stp/>
        <stp>YahooFinanceQuotes</stp>
        <stp>ACA.PA</stp>
        <stp>rtd_LastUpdateDate</stp>
        <tr r="Q23" s="1"/>
      </tp>
      <tp>
        <v>45410</v>
        <stp/>
        <stp>YahooFinanceQuotes</stp>
        <stp>EMA.TO</stp>
        <stp>rtd_LastUpdateDate</stp>
        <tr r="Q13" s="1"/>
      </tp>
      <tp>
        <v>61336223</v>
        <stp/>
        <stp>YahooFinanceQuotes</stp>
        <stp>AAPL</stp>
        <stp>Avg Vol (3 month)</stp>
        <tr r="C44" s="2"/>
      </tp>
      <tp t="s">
        <v>169.19 - 171.34</v>
        <stp/>
        <stp>YahooFinanceQuotes</stp>
        <stp>AAPL</stp>
        <stp>Days Range</stp>
        <tr r="C27" s="2"/>
      </tp>
      <tp>
        <v>45410</v>
        <stp/>
        <stp>YahooFinanceQuotes</stp>
        <stp>RIO.AX</stp>
        <stp>rtd_LastUpdateDate</stp>
        <tr r="Q19" s="1"/>
      </tp>
      <tp>
        <v>4.1572400000000002E-4</v>
        <stp/>
        <stp>YahooFinanceQuotes</stp>
        <stp>BF-B</stp>
        <stp>ChangeInPercent</stp>
        <tr r="I10" s="1"/>
      </tp>
      <tp t="s">
        <v/>
        <stp/>
        <stp>YahooFinanceQuotes</stp>
        <stp>META</stp>
        <stp>rtd_LastMessage</stp>
        <tr r="O6" s="1"/>
      </tp>
      <tp>
        <v>45408</v>
        <stp/>
        <stp>YahooFinanceQuotes</stp>
        <stp>EOAN.DE</stp>
        <stp>LastTradeDate</stp>
        <tr r="D22" s="1"/>
      </tp>
      <tp>
        <v>0.6000790046296296</v>
        <stp/>
        <stp>YahooFinanceQuotes</stp>
        <stp>GLEN.L</stp>
        <stp>rtd_LastUpdateTime</stp>
        <tr r="R15" s="1"/>
      </tp>
      <tp t="s">
        <v/>
        <stp/>
        <stp>YahooFinanceQuotes</stp>
        <stp>BF-B</stp>
        <stp>rtd_LastMessage</stp>
        <tr r="O10" s="1"/>
      </tp>
      <tp>
        <v>0.60005843749999999</v>
        <stp/>
        <stp>YahooFinanceQuotes</stp>
        <stp>^GDAXI</stp>
        <stp>rtd_LastUpdateTime</stp>
        <tr r="R20" s="1"/>
      </tp>
      <tp>
        <v>4.3273451999999999E-3</v>
        <stp/>
        <stp>YahooFinanceQuotes</stp>
        <stp>META</stp>
        <stp>ChangeInPercent</stp>
        <tr r="I6" s="1"/>
      </tp>
      <tp>
        <v>45410</v>
        <stp/>
        <stp>YahooFinanceQuotes</stp>
        <stp>CBK.DE</stp>
        <stp>rtd_LastUpdateDate</stp>
        <tr r="Q21" s="1"/>
      </tp>
      <tp>
        <v>124</v>
        <stp/>
        <stp>YahooFinanceQuotes</stp>
        <stp>AAPL250117C00150000</stp>
        <stp>Volume</stp>
        <tr r="C24" s="3"/>
      </tp>
      <tp t="s">
        <v/>
        <stp/>
        <stp>YahooFinanceQuotes</stp>
        <stp>AAPL</stp>
        <stp>rtd_LastMessage</stp>
        <tr r="O5" s="1"/>
      </tp>
      <tp>
        <v>0.60009956018518518</v>
        <stp/>
        <stp>YahooFinanceQuotes</stp>
        <stp>ACA.PA</stp>
        <stp>rtd_LastUpdateTime</stp>
        <tr r="R23" s="1"/>
      </tp>
      <tp>
        <v>0.60010644675925928</v>
        <stp/>
        <stp>YahooFinanceQuotes</stp>
        <stp>EMA.TO</stp>
        <stp>rtd_LastUpdateTime</stp>
        <tr r="R13" s="1"/>
      </tp>
      <tp>
        <v>-3.4728140000000003E-3</v>
        <stp/>
        <stp>YahooFinanceQuotes</stp>
        <stp>AAPL</stp>
        <stp>ChangeInPercent</stp>
        <tr r="I5" s="1"/>
      </tp>
      <tp>
        <v>199.62</v>
        <stp/>
        <stp>YahooFinanceQuotes</stp>
        <stp>AAPL</stp>
        <stp>52-Week High</stp>
        <tr r="C37" s="2"/>
      </tp>
      <tp>
        <v>150</v>
        <stp/>
        <stp>YahooFinanceQuotes</stp>
        <stp>AAPL250117C00150000</stp>
        <stp>Strike</stp>
        <tr r="C9" s="3"/>
      </tp>
      <tp>
        <v>0.92989999999999995</v>
        <stp/>
        <stp>YahooFinanceQuotes</stp>
        <stp>USDEUR=X</stp>
        <stp>Low</stp>
        <tr r="C19" s="4"/>
      </tp>
      <tp>
        <v>3.1800000000000002E-2</v>
        <stp/>
        <stp>YahooFinanceQuotes</stp>
        <stp>AAPL</stp>
        <stp>% Change from 52-Week Low</stp>
        <tr r="C43" s="2"/>
      </tp>
      <tp>
        <v>45408.658437500002</v>
        <stp/>
        <stp>YahooFinanceQuotes</stp>
        <stp>AAPL250117C00150000</stp>
        <stp>Last Trade DateTime</stp>
        <tr r="C15" s="3"/>
      </tp>
      <tp>
        <v>4.7840000000000001E-2</v>
        <stp/>
        <stp>YahooFinanceQuotes</stp>
        <stp>USDEUR=X</stp>
        <stp>Change from 52-Week Low</stp>
        <tr r="C27" s="4"/>
      </tp>
      <tp>
        <v>468.85</v>
        <stp/>
        <stp>YahooFinanceQuotes</stp>
        <stp>GLEN.L</stp>
        <stp>Low</stp>
        <tr r="L15" s="1"/>
      </tp>
      <tp>
        <v>45410</v>
        <stp/>
        <stp>YahooFinanceQuotes</stp>
        <stp>BARC.L</stp>
        <stp>rtd_LastUpdateDate</stp>
        <tr r="Q16" s="1"/>
      </tp>
      <tp>
        <v>0.600113275462963</v>
        <stp/>
        <stp>YahooFinanceQuotes</stp>
        <stp>ABX.TO</stp>
        <stp>rtd_LastUpdateTime</stp>
        <tr r="R12" s="1"/>
      </tp>
      <tp>
        <v>45410</v>
        <stp/>
        <stp>YahooFinanceQuotes</stp>
        <stp>BNP.PA</stp>
        <stp>rtd_LastUpdateDate</stp>
        <tr r="Q24" s="1"/>
      </tp>
      <tp>
        <v>45410</v>
        <stp/>
        <stp>YahooFinanceQuotes</stp>
        <stp>BHP.AX</stp>
        <stp>rtd_LastUpdateDate</stp>
        <tr r="Q18" s="1"/>
      </tp>
      <tp>
        <v>-2.3250949999999999E-2</v>
        <stp/>
        <stp>YahooFinanceQuotes</stp>
        <stp>USDEUR=X</stp>
        <stp>% Change from 52-Week High</stp>
        <tr r="C28" s="4"/>
      </tp>
      <tp>
        <v>0.04</v>
        <stp/>
        <stp>YahooFinanceQuotes</stp>
        <stp>AAPL250117C00150000</stp>
        <stp>Change</stp>
        <tr r="C19" s="3"/>
      </tp>
      <tp>
        <v>199.08</v>
        <stp/>
        <stp>YahooFinanceQuotes</stp>
        <stp>BARC.L</stp>
        <stp>Low</stp>
        <tr r="L16" s="1"/>
      </tp>
      <tp>
        <v>17920.73</v>
        <stp/>
        <stp>YahooFinanceQuotes</stp>
        <stp>^GDAXI</stp>
        <stp>Low</stp>
        <tr r="L20" s="1"/>
      </tp>
      <tp>
        <v>30.16</v>
        <stp/>
        <stp>YahooFinanceQuotes</stp>
        <stp>AAPL250117C00150000</stp>
        <stp>Previous Close</stp>
        <tr r="C26" s="3"/>
      </tp>
      <tp t="e">
        <v>#N/A</v>
        <stp/>
        <stp>YahooFinanceQuotes</stp>
        <stp>AAPL</stp>
        <stp>Mean Recommendation</stp>
        <tr r="C54" s="2"/>
      </tp>
      <tp t="s">
        <v>AAPL</v>
        <stp/>
        <stp>YahooFinanceQuotes</stp>
        <stp>AAPL250117C00150000</stp>
        <stp>Symbol</stp>
        <tr r="C5" s="3"/>
      </tp>
      <tp>
        <v>0.93469999999999998</v>
        <stp/>
        <stp>YahooFinanceQuotes</stp>
        <stp>USDEUR=X</stp>
        <stp>Bid</stp>
        <tr r="C12" s="4"/>
      </tp>
      <tp>
        <v>45410.600154363427</v>
        <stp/>
        <stp>YahooFinanceQuotes</stp>
        <stp>EOAN.DE</stp>
        <stp>rtd_LastUpdate</stp>
        <tr r="P22" s="1"/>
      </tp>
      <tp>
        <v>2.0193200000000001E-2</v>
        <stp/>
        <stp>YahooFinanceQuotes</stp>
        <stp>ORCL</stp>
        <stp>ChangeInPercent</stp>
        <tr r="I9" s="1"/>
      </tp>
      <tp>
        <v>0.60006534722222227</v>
        <stp/>
        <stp>YahooFinanceQuotes</stp>
        <stp>BARC.L</stp>
        <stp>rtd_LastUpdateTime</stp>
        <tr r="R16" s="1"/>
      </tp>
      <tp>
        <v>1.8243783E-2</v>
        <stp/>
        <stp>YahooFinanceQuotes</stp>
        <stp>MSFT</stp>
        <stp>ChangeInPercent</stp>
        <tr r="I8" s="1"/>
      </tp>
      <tp>
        <v>45408.666678240741</v>
        <stp/>
        <stp>YahooFinanceQuotes</stp>
        <stp>AAPL</stp>
        <stp>Last Trade DateTime</stp>
        <tr r="C12" s="2"/>
      </tp>
      <tp t="s">
        <v/>
        <stp/>
        <stp>YahooFinanceQuotes</stp>
        <stp>MSFT</stp>
        <stp>rtd_LastMessage</stp>
        <tr r="O8" s="1"/>
      </tp>
      <tp>
        <v>0.60008585648148149</v>
        <stp/>
        <stp>YahooFinanceQuotes</stp>
        <stp>BNP.PA</stp>
        <stp>rtd_LastUpdateTime</stp>
        <tr r="R24" s="1"/>
      </tp>
      <tp>
        <v>0.60009269675925925</v>
        <stp/>
        <stp>YahooFinanceQuotes</stp>
        <stp>BHP.AX</stp>
        <stp>rtd_LastUpdateTime</stp>
        <tr r="R18" s="1"/>
      </tp>
      <tp>
        <v>45410</v>
        <stp/>
        <stp>YahooFinanceQuotes</stp>
        <stp>ABX.TO</stp>
        <stp>rtd_LastUpdateDate</stp>
        <tr r="Q12" s="1"/>
      </tp>
      <tp>
        <v>0.93520000000000003</v>
        <stp/>
        <stp>YahooFinanceQuotes</stp>
        <stp>USDEUR=X</stp>
        <stp>Ask</stp>
        <tr r="C13" s="4"/>
      </tp>
      <tp>
        <v>0</v>
        <stp/>
        <stp>YahooFinanceQuotes</stp>
        <stp>EOAN.DE</stp>
        <stp>rtd_LastError</stp>
        <tr r="N22" s="1"/>
      </tp>
      <tp t="s">
        <v/>
        <stp/>
        <stp>YahooFinanceQuotes</stp>
        <stp>ORCL</stp>
        <stp>rtd_LastMessage</stp>
        <tr r="O9" s="1"/>
      </tp>
      <tp>
        <v>45410</v>
        <stp/>
        <stp>YahooFinanceQuotes</stp>
        <stp>^FTSE</stp>
        <stp>rtd_LastUpdateDate</stp>
        <tr r="Q14" s="1"/>
      </tp>
      <tp>
        <v>1.3757204E-2</v>
        <stp/>
        <stp>YahooFinanceQuotes</stp>
        <stp>RIO.L</stp>
        <stp>ChangeInPercent</stp>
        <tr r="I17" s="1"/>
      </tp>
      <tp>
        <v>45408</v>
        <stp/>
        <stp>YahooFinanceQuotes</stp>
        <stp>BARC.L</stp>
        <stp>LastTradeDate</stp>
        <tr r="D16" s="1"/>
      </tp>
      <tp>
        <v>45410</v>
        <stp/>
        <stp>YahooFinanceQuotes</stp>
        <stp>^GSPC</stp>
        <stp>rtd_LastUpdateDate</stp>
        <tr r="Q4" s="1"/>
      </tp>
      <tp>
        <v>45408</v>
        <stp/>
        <stp>YahooFinanceQuotes</stp>
        <stp>ABX.TO</stp>
        <stp>LastTradeDate</stp>
        <tr r="D12" s="1"/>
      </tp>
      <tp t="e">
        <v>#N/A</v>
        <stp/>
        <stp>YahooFinanceQuotes</stp>
        <stp>AAPL</stp>
        <stp>One Year Target Price</stp>
        <tr r="C53" s="2"/>
      </tp>
      <tp>
        <v>0.60004474537037034</v>
        <stp/>
        <stp>YahooFinanceQuotes</stp>
        <stp>AAPL</stp>
        <stp>rtd_LastUpdateTime</stp>
        <tr r="R5" s="1"/>
      </tp>
      <tp>
        <v>45408</v>
        <stp/>
        <stp>YahooFinanceQuotes</stp>
        <stp>GOOG</stp>
        <stp>LastTradeDate</stp>
        <tr r="D7" s="1"/>
      </tp>
      <tp t="e">
        <v>#N/A</v>
        <stp/>
        <stp>YahooFinanceQuotes</stp>
        <stp>AAPL</stp>
        <stp>After Hours Trade Time</stp>
        <tr r="C30" s="2"/>
      </tp>
      <tp>
        <v>14.555</v>
        <stp/>
        <stp>YahooFinanceQuotes</stp>
        <stp>ACA.PA</stp>
        <stp>Last</stp>
        <tr r="G23" s="1"/>
      </tp>
      <tp>
        <v>46.43</v>
        <stp/>
        <stp>YahooFinanceQuotes</stp>
        <stp>EMA.TO</stp>
        <stp>Last</stp>
        <tr r="G13" s="1"/>
      </tp>
      <tp>
        <v>45408</v>
        <stp/>
        <stp>YahooFinanceQuotes</stp>
        <stp>^GDAXI</stp>
        <stp>LastTradeDate</stp>
        <tr r="D20" s="1"/>
      </tp>
      <tp>
        <v>0.66667824074074078</v>
        <stp/>
        <stp>YahooFinanceQuotes</stp>
        <stp>AAPL</stp>
        <stp>LastTradeTime</stp>
        <tr r="E5" s="1"/>
      </tp>
      <tp>
        <v>45408</v>
        <stp/>
        <stp>YahooFinanceQuotes</stp>
        <stp>BRK-B</stp>
        <stp>LastTradeDate</stp>
        <tr r="D11" s="1"/>
      </tp>
      <tp>
        <v>0.60013383101851847</v>
        <stp/>
        <stp>YahooFinanceQuotes</stp>
        <stp>BF-B</stp>
        <stp>rtd_LastUpdateTime</stp>
        <tr r="R10" s="1"/>
      </tp>
      <tp>
        <v>0.66668981481481482</v>
        <stp/>
        <stp>YahooFinanceQuotes</stp>
        <stp>ORCL</stp>
        <stp>LastTradeTime</stp>
        <tr r="E9" s="1"/>
      </tp>
      <tp>
        <v>67.010000000000005</v>
        <stp/>
        <stp>YahooFinanceQuotes</stp>
        <stp>BNP.PA</stp>
        <stp>Last</stp>
        <tr r="G24" s="1"/>
      </tp>
      <tp>
        <v>43.6</v>
        <stp/>
        <stp>YahooFinanceQuotes</stp>
        <stp>BHP.AX</stp>
        <stp>Open</stp>
        <tr r="J18" s="1"/>
      </tp>
      <tp>
        <v>0.73538194444444449</v>
        <stp/>
        <stp>YahooFinanceQuotes</stp>
        <stp>CBK.DE</stp>
        <stp>LastTradeTime</stp>
        <tr r="E21" s="1"/>
      </tp>
      <tp>
        <v>45408</v>
        <stp/>
        <stp>YahooFinanceQuotes</stp>
        <stp>BNP.PA</stp>
        <stp>LastTradeDate</stp>
        <tr r="D24" s="1"/>
      </tp>
      <tp t="s">
        <v/>
        <stp/>
        <stp>YahooFinanceQuotes</stp>
        <stp>RIO.L</stp>
        <stp>rtd_LastMessage</stp>
        <tr r="O17" s="1"/>
      </tp>
      <tp>
        <v>48.12</v>
        <stp/>
        <stp>YahooFinanceQuotes</stp>
        <stp>BF-B</stp>
        <stp>Open</stp>
        <tr r="J10" s="1"/>
      </tp>
      <tp>
        <v>130.85</v>
        <stp/>
        <stp>YahooFinanceQuotes</stp>
        <stp>RIO.AX</stp>
        <stp>Last</stp>
        <tr r="G19" s="1"/>
      </tp>
      <tp>
        <v>0.69188657407407406</v>
        <stp/>
        <stp>YahooFinanceQuotes</stp>
        <stp>GLEN.L</stp>
        <stp>LastTradeTime</stp>
        <tr r="E15" s="1"/>
      </tp>
      <tp>
        <v>0</v>
        <stp/>
        <stp>YahooFinanceQuotes</stp>
        <stp>MSFT</stp>
        <stp>rtd_LastError</stp>
        <tr r="N8" s="1"/>
      </tp>
      <tp>
        <v>45408</v>
        <stp/>
        <stp>YahooFinanceQuotes</stp>
        <stp>BF-B</stp>
        <stp>LastTradeDate</stp>
        <tr r="D10" s="1"/>
      </tp>
      <tp>
        <v>12.425000000000001</v>
        <stp/>
        <stp>YahooFinanceQuotes</stp>
        <stp>EOAN.DE</stp>
        <stp>Open</stp>
        <tr r="J22" s="1"/>
      </tp>
      <tp>
        <v>-6.9398099999999994E-3</v>
        <stp/>
        <stp>YahooFinanceQuotes</stp>
        <stp>BRK-B</stp>
        <stp>ChangeInPercent</stp>
        <tr r="I11" s="1"/>
      </tp>
      <tp>
        <v>45410</v>
        <stp/>
        <stp>YahooFinanceQuotes</stp>
        <stp>MSFT</stp>
        <stp>rtd_LastUpdateDate</stp>
        <tr r="Q8" s="1"/>
      </tp>
      <tp>
        <v>45410</v>
        <stp/>
        <stp>YahooFinanceQuotes</stp>
        <stp>META</stp>
        <stp>rtd_LastUpdateDate</stp>
        <tr r="Q6" s="1"/>
      </tp>
      <tp>
        <v>23.36</v>
        <stp/>
        <stp>YahooFinanceQuotes</stp>
        <stp>ABX.TO</stp>
        <stp>Last</stp>
        <tr r="G12" s="1"/>
      </tp>
      <tp>
        <v>5099.96</v>
        <stp/>
        <stp>YahooFinanceQuotes</stp>
        <stp>^GSPC</stp>
        <stp>Last</stp>
        <tr r="G4" s="1"/>
      </tp>
      <tp>
        <v>0.73285879629629624</v>
        <stp/>
        <stp>YahooFinanceQuotes</stp>
        <stp>ACA.PA</stp>
        <stp>LastTradeTime</stp>
        <tr r="E23" s="1"/>
      </tp>
      <tp>
        <v>0.66666666666666663</v>
        <stp/>
        <stp>YahooFinanceQuotes</stp>
        <stp>EMA.TO</stp>
        <stp>LastTradeTime</stp>
        <tr r="E13" s="1"/>
      </tp>
      <tp>
        <v>8139.83</v>
        <stp/>
        <stp>YahooFinanceQuotes</stp>
        <stp>^FTSE</stp>
        <stp>Last</stp>
        <tr r="G14" s="1"/>
      </tp>
      <tp>
        <v>14.145</v>
        <stp/>
        <stp>YahooFinanceQuotes</stp>
        <stp>CBK.DE</stp>
        <stp>Open</stp>
        <tr r="J21" s="1"/>
      </tp>
      <tp>
        <v>0.60012699074074072</v>
        <stp/>
        <stp>YahooFinanceQuotes</stp>
        <stp>RIO.L</stp>
        <stp>rtd_LastUpdateTime</stp>
        <tr r="R17" s="1"/>
      </tp>
      <tp>
        <v>0.60001718749999999</v>
        <stp/>
        <stp>YahooFinanceQuotes</stp>
        <stp>GOOG</stp>
        <stp>rtd_LastUpdateTime</stp>
        <tr r="R7" s="1"/>
      </tp>
      <tp>
        <v>45410</v>
        <stp/>
        <stp>YahooFinanceQuotes</stp>
        <stp>ORCL</stp>
        <stp>rtd_LastUpdateDate</stp>
        <tr r="Q9" s="1"/>
      </tp>
      <tp>
        <v>45408</v>
        <stp/>
        <stp>YahooFinanceQuotes</stp>
        <stp>META</stp>
        <stp>LastTradeDate</stp>
        <tr r="D6" s="1"/>
      </tp>
      <tp t="s">
        <v/>
        <stp/>
        <stp>YahooFinanceQuotes</stp>
        <stp>BRK-B</stp>
        <stp>rtd_LastMessage</stp>
        <tr r="O11" s="1"/>
      </tp>
      <tp>
        <v>17920.73</v>
        <stp/>
        <stp>YahooFinanceQuotes</stp>
        <stp>^GDAXI</stp>
        <stp>Open</stp>
        <tr r="J20" s="1"/>
      </tp>
      <tp>
        <v>1.2859273E-3</v>
        <stp/>
        <stp>YahooFinanceQuotes</stp>
        <stp>ABX.TO</stp>
        <stp>ChangeInPercent</stp>
        <tr r="I12" s="1"/>
      </tp>
      <tp t="s">
        <v/>
        <stp/>
        <stp>YahooFinanceQuotes</stp>
        <stp>EOAN.DE</stp>
        <stp>rtd_LastMessage</stp>
        <tr r="O22" s="1"/>
      </tp>
      <tp>
        <v>1.1361889E-2</v>
        <stp/>
        <stp>YahooFinanceQuotes</stp>
        <stp>RIO.AX</stp>
        <stp>ChangeInPercent</stp>
        <tr r="I19" s="1"/>
      </tp>
      <tp>
        <v>-1.9748370000000001E-2</v>
        <stp/>
        <stp>YahooFinanceQuotes</stp>
        <stp>BNP.PA</stp>
        <stp>ChangeInPercent</stp>
        <tr r="I24" s="1"/>
      </tp>
      <tp>
        <v>5.5267650000000003E-3</v>
        <stp/>
        <stp>YahooFinanceQuotes</stp>
        <stp>ACA.PA</stp>
        <stp>ChangeInPercent</stp>
        <tr r="I23" s="1"/>
      </tp>
      <tp>
        <v>5.6314086999999999E-3</v>
        <stp/>
        <stp>YahooFinanceQuotes</stp>
        <stp>EMA.TO</stp>
        <stp>ChangeInPercent</stp>
        <tr r="I13" s="1"/>
      </tp>
      <tp>
        <v>3.5573982999999999E-3</v>
        <stp/>
        <stp>YahooFinanceQuotes</stp>
        <stp>CBK.DE</stp>
        <stp>ChangeInPercent</stp>
        <tr r="I21" s="1"/>
      </tp>
      <tp>
        <v>-4.5987134000000006E-2</v>
        <stp/>
        <stp>YahooFinanceQuotes</stp>
        <stp>BHP.AX</stp>
        <stp>ChangeInPercent</stp>
        <tr r="I18" s="1"/>
      </tp>
      <tp>
        <v>0.60014071759259258</v>
        <stp/>
        <stp>YahooFinanceQuotes</stp>
        <stp>^FTSE</stp>
        <stp>rtd_LastUpdateTime</stp>
        <tr r="R14" s="1"/>
      </tp>
      <tp>
        <v>0</v>
        <stp/>
        <stp>YahooFinanceQuotes</stp>
        <stp>^GSPC</stp>
        <stp>rtd_LastError</stp>
        <tr r="N4" s="1"/>
      </tp>
      <tp>
        <v>0.66666666666666663</v>
        <stp/>
        <stp>YahooFinanceQuotes</stp>
        <stp>ABX.TO</stp>
        <stp>LastTradeTime</stp>
        <tr r="E12" s="1"/>
      </tp>
      <tp>
        <v>0.71875</v>
        <stp/>
        <stp>YahooFinanceQuotes</stp>
        <stp>BARC.L</stp>
        <stp>LastTradeTime</stp>
        <tr r="E16" s="1"/>
      </tp>
      <tp>
        <v>0.6001475462962963</v>
        <stp/>
        <stp>YahooFinanceQuotes</stp>
        <stp>^GSPC</stp>
        <stp>rtd_LastUpdateTime</stp>
        <tr r="R4" s="1"/>
      </tp>
      <tp>
        <v>0.66668981481481482</v>
        <stp/>
        <stp>YahooFinanceQuotes</stp>
        <stp>GOOG</stp>
        <stp>LastTradeTime</stp>
        <tr r="E7" s="1"/>
      </tp>
      <tp>
        <v>45410</v>
        <stp/>
        <stp>YahooFinanceQuotes</stp>
        <stp>AAPL</stp>
        <stp>rtd_LastUpdateDate</stp>
        <tr r="Q5" s="1"/>
      </tp>
      <tp t="e">
        <v>#N/A</v>
        <stp/>
        <stp>YahooFinanceQuotes</stp>
        <stp>AAPL</stp>
        <stp>After Hours Trade Date</stp>
        <tr r="C29" s="2"/>
      </tp>
      <tp>
        <v>14.7</v>
        <stp/>
        <stp>YahooFinanceQuotes</stp>
        <stp>ACA.PA</stp>
        <stp>High</stp>
        <tr r="K23" s="1"/>
      </tp>
      <tp>
        <v>46.64</v>
        <stp/>
        <stp>YahooFinanceQuotes</stp>
        <stp>EMA.TO</stp>
        <stp>High</stp>
        <tr r="K13" s="1"/>
      </tp>
      <tp>
        <v>0.75</v>
        <stp/>
        <stp>YahooFinanceQuotes</stp>
        <stp>^GDAXI</stp>
        <stp>LastTradeTime</stp>
        <tr r="E20" s="1"/>
      </tp>
      <tp>
        <v>0</v>
        <stp/>
        <stp>YahooFinanceQuotes</stp>
        <stp>RIO.L</stp>
        <stp>rtd_LastError</stp>
        <tr r="N17" s="1"/>
      </tp>
      <tp t="s">
        <v>CCY</v>
        <stp/>
        <stp>YahooFinanceQuotes</stp>
        <stp>USDEUR=X</stp>
        <stp>Stock Exchange</stp>
        <tr r="C7" s="4"/>
      </tp>
      <tp>
        <v>0</v>
        <stp/>
        <stp>YahooFinanceQuotes</stp>
        <stp>BHP.AX</stp>
        <stp>rtd_LastError</stp>
        <tr r="N18" s="1"/>
      </tp>
      <tp>
        <v>45410</v>
        <stp/>
        <stp>YahooFinanceQuotes</stp>
        <stp>BF-B</stp>
        <stp>rtd_LastUpdateDate</stp>
        <tr r="Q10" s="1"/>
      </tp>
      <tp>
        <v>45408</v>
        <stp/>
        <stp>YahooFinanceQuotes</stp>
        <stp>ORCL</stp>
        <stp>LastTradeDate</stp>
        <tr r="D9" s="1"/>
      </tp>
      <tp>
        <v>45408</v>
        <stp/>
        <stp>YahooFinanceQuotes</stp>
        <stp>AAPL</stp>
        <stp>LastTradeDate</stp>
        <tr r="D5" s="1"/>
      </tp>
      <tp>
        <v>0.66760416666666667</v>
        <stp/>
        <stp>YahooFinanceQuotes</stp>
        <stp>BRK-B</stp>
        <stp>LastTradeTime</stp>
        <tr r="E11" s="1"/>
      </tp>
      <tp>
        <v>69.08</v>
        <stp/>
        <stp>YahooFinanceQuotes</stp>
        <stp>BNP.PA</stp>
        <stp>High</stp>
        <tr r="K24" s="1"/>
      </tp>
      <tp t="s">
        <v/>
        <stp/>
        <stp>YahooFinanceQuotes</stp>
        <stp>CBK.DE</stp>
        <stp>rtd_LastMessage</stp>
        <tr r="O21" s="1"/>
      </tp>
      <tp t="s">
        <v/>
        <stp/>
        <stp>YahooFinanceQuotes</stp>
        <stp>BHP.AX</stp>
        <stp>rtd_LastMessage</stp>
        <tr r="O18" s="1"/>
      </tp>
      <tp>
        <v>-3.2128483E-3</v>
        <stp/>
        <stp>YahooFinanceQuotes</stp>
        <stp>EOAN.DE</stp>
        <stp>ChangeInPercent</stp>
        <tr r="I22" s="1"/>
      </tp>
      <tp t="s">
        <v/>
        <stp/>
        <stp>YahooFinanceQuotes</stp>
        <stp>ABX.TO</stp>
        <stp>rtd_LastMessage</stp>
        <tr r="O12" s="1"/>
      </tp>
      <tp t="s">
        <v/>
        <stp/>
        <stp>YahooFinanceQuotes</stp>
        <stp>BNP.PA</stp>
        <stp>rtd_LastMessage</stp>
        <tr r="O24" s="1"/>
      </tp>
      <tp t="s">
        <v/>
        <stp/>
        <stp>YahooFinanceQuotes</stp>
        <stp>RIO.AX</stp>
        <stp>rtd_LastMessage</stp>
        <tr r="O19" s="1"/>
      </tp>
      <tp t="s">
        <v/>
        <stp/>
        <stp>YahooFinanceQuotes</stp>
        <stp>ACA.PA</stp>
        <stp>rtd_LastMessage</stp>
        <tr r="O23" s="1"/>
      </tp>
      <tp t="s">
        <v/>
        <stp/>
        <stp>YahooFinanceQuotes</stp>
        <stp>EMA.TO</stp>
        <stp>rtd_LastMessage</stp>
        <tr r="O13" s="1"/>
      </tp>
      <tp>
        <v>45408</v>
        <stp/>
        <stp>YahooFinanceQuotes</stp>
        <stp>CBK.DE</stp>
        <stp>LastTradeDate</stp>
        <tr r="D21" s="1"/>
      </tp>
      <tp>
        <v>0.73288194444444443</v>
        <stp/>
        <stp>YahooFinanceQuotes</stp>
        <stp>BNP.PA</stp>
        <stp>LastTradeTime</stp>
        <tr r="E24" s="1"/>
      </tp>
      <tp>
        <v>0</v>
        <stp/>
        <stp>YahooFinanceQuotes</stp>
        <stp>RIO.AX</stp>
        <stp>rtd_LastError</stp>
        <tr r="N19" s="1"/>
      </tp>
      <tp>
        <v>4331777</v>
        <stp/>
        <stp>YahooFinanceQuotes</stp>
        <stp>EOAN.DE</stp>
        <stp>Volume</stp>
        <tr r="M22" s="1"/>
      </tp>
      <tp>
        <v>131.17500000000001</v>
        <stp/>
        <stp>YahooFinanceQuotes</stp>
        <stp>RIO.AX</stp>
        <stp>High</stp>
        <tr r="K19" s="1"/>
      </tp>
      <tp>
        <v>1.3262904000000001E-3</v>
        <stp/>
        <stp>YahooFinanceQuotes</stp>
        <stp>AAPL250117C00150000</stp>
        <stp>Change In Percent</stp>
        <tr r="C20" s="3"/>
      </tp>
      <tp t="s">
        <v>0.89 - 0.96</v>
        <stp/>
        <stp>YahooFinanceQuotes</stp>
        <stp>USDEUR=X</stp>
        <stp>52-Week Range</stp>
        <tr r="C25" s="4"/>
      </tp>
      <tp>
        <v>45408</v>
        <stp/>
        <stp>YahooFinanceQuotes</stp>
        <stp>GLEN.L</stp>
        <stp>LastTradeDate</stp>
        <tr r="D15" s="1"/>
      </tp>
      <tp>
        <v>0.66668981481481482</v>
        <stp/>
        <stp>YahooFinanceQuotes</stp>
        <stp>BF-B</stp>
        <stp>LastTradeTime</stp>
        <tr r="E10" s="1"/>
      </tp>
      <tp>
        <v>0.60005159722222223</v>
        <stp/>
        <stp>YahooFinanceQuotes</stp>
        <stp>META</stp>
        <stp>rtd_LastUpdateTime</stp>
        <tr r="R6" s="1"/>
      </tp>
      <tp>
        <v>45414.833333333336</v>
        <stp/>
        <stp>YahooFinanceQuotes</stp>
        <stp>AAPL</stp>
        <stp>Earnings Date</stp>
        <tr r="C8" s="2"/>
      </tp>
      <tp>
        <v>0.60000355324074073</v>
        <stp/>
        <stp>YahooFinanceQuotes</stp>
        <stp>MSFT</stp>
        <stp>rtd_LastUpdateTime</stp>
        <tr r="R8" s="1"/>
      </tp>
      <tp>
        <v>5114.62</v>
        <stp/>
        <stp>YahooFinanceQuotes</stp>
        <stp>^GSPC</stp>
        <stp>High</stp>
        <tr r="K4" s="1"/>
      </tp>
      <tp>
        <v>-3.4728140000000003E-3</v>
        <stp/>
        <stp>YahooFinanceQuotes</stp>
        <stp>AAPL</stp>
        <stp>Change In Percent</stp>
        <tr r="C21" s="2"/>
      </tp>
      <tp>
        <v>23.58</v>
        <stp/>
        <stp>YahooFinanceQuotes</stp>
        <stp>ABX.TO</stp>
        <stp>High</stp>
        <tr r="K12" s="1"/>
      </tp>
      <tp>
        <v>2</v>
        <stp/>
        <stp>YahooFinanceQuotes</stp>
        <stp>AAPL</stp>
        <stp>Bid Size</stp>
        <tr r="C15" s="2"/>
      </tp>
      <tp>
        <v>45408</v>
        <stp/>
        <stp>YahooFinanceQuotes</stp>
        <stp>ACA.PA</stp>
        <stp>LastTradeDate</stp>
        <tr r="D23" s="1"/>
      </tp>
      <tp>
        <v>45408</v>
        <stp/>
        <stp>YahooFinanceQuotes</stp>
        <stp>EMA.TO</stp>
        <stp>LastTradeDate</stp>
        <tr r="D13" s="1"/>
      </tp>
      <tp>
        <v>8146.79</v>
        <stp/>
        <stp>YahooFinanceQuotes</stp>
        <stp>^FTSE</stp>
        <stp>High</stp>
        <tr r="K14" s="1"/>
      </tp>
      <tp>
        <v>0</v>
        <stp/>
        <stp>YahooFinanceQuotes</stp>
        <stp>^FTSE</stp>
        <stp>rtd_LastError</stp>
        <tr r="N14" s="1"/>
      </tp>
      <tp>
        <v>45410</v>
        <stp/>
        <stp>YahooFinanceQuotes</stp>
        <stp>RIO.L</stp>
        <stp>rtd_LastUpdateDate</stp>
        <tr r="Q17" s="1"/>
      </tp>
      <tp>
        <v>0.66668981481481482</v>
        <stp/>
        <stp>YahooFinanceQuotes</stp>
        <stp>META</stp>
        <stp>LastTradeTime</stp>
        <tr r="E6" s="1"/>
      </tp>
      <tp>
        <v>45410</v>
        <stp/>
        <stp>YahooFinanceQuotes</stp>
        <stp>GOOG</stp>
        <stp>rtd_LastUpdateDate</stp>
        <tr r="Q7" s="1"/>
      </tp>
      <tp>
        <v>0.60001035879629627</v>
        <stp/>
        <stp>YahooFinanceQuotes</stp>
        <stp>ORCL</stp>
        <stp>rtd_LastUpdateTime</stp>
        <tr r="R9" s="1"/>
      </tp>
      <tp t="e">
        <v>#N/A</v>
        <stp/>
        <stp>YahooFinanceQuotes</stp>
        <stp>AAPL</stp>
        <stp>Ex-Dividend Date</stp>
        <tr r="C62" s="2"/>
      </tp>
      <tp>
        <v>-3.9999960000000001E-2</v>
        <stp/>
        <stp>YahooFinanceQuotes</stp>
        <stp>EOAN.DE</stp>
        <stp>Change</stp>
        <tr r="H22" s="1"/>
      </tp>
    </main>
    <main first="market.rtd">
      <tp>
        <v>14.55</v>
        <stp/>
        <stp>YahooFinanceQuotes</stp>
        <stp>ACA.PA</stp>
        <stp>Open</stp>
        <tr r="J23" s="1"/>
      </tp>
      <tp>
        <v>46.15</v>
        <stp/>
        <stp>YahooFinanceQuotes</stp>
        <stp>EMA.TO</stp>
        <stp>Open</stp>
        <tr r="J13" s="1"/>
      </tp>
      <tp>
        <v>0</v>
        <stp/>
        <stp>YahooFinanceQuotes</stp>
        <stp>META</stp>
        <stp>rtd_LastError</stp>
        <tr r="N6" s="1"/>
      </tp>
      <tp>
        <v>0.69131944444444449</v>
        <stp/>
        <stp>YahooFinanceQuotes</stp>
        <stp>^FTSE</stp>
        <stp>LastTradeTime</stp>
        <tr r="E14" s="1"/>
      </tp>
      <tp>
        <v>2614313615360</v>
        <stp/>
        <stp>YahooFinanceQuotes</stp>
        <stp>AAPL</stp>
        <stp>Market Cap</stp>
        <tr r="C46" s="2"/>
      </tp>
      <tp>
        <v>0</v>
        <stp/>
        <stp>YahooFinanceQuotes</stp>
        <stp>BF-B</stp>
        <stp>rtd_LastError</stp>
        <tr r="N10" s="1"/>
      </tp>
      <tp>
        <v>45408</v>
        <stp/>
        <stp>YahooFinanceQuotes</stp>
        <stp>MSFT</stp>
        <stp>LastTradeDate</stp>
        <tr r="D8" s="1"/>
      </tp>
      <tp>
        <v>48.13</v>
        <stp/>
        <stp>YahooFinanceQuotes</stp>
        <stp>BF-B</stp>
        <stp>Last</stp>
        <tr r="G10" s="1"/>
      </tp>
      <tp>
        <v>130.37</v>
        <stp/>
        <stp>YahooFinanceQuotes</stp>
        <stp>RIO.AX</stp>
        <stp>Open</stp>
        <tr r="J19" s="1"/>
      </tp>
      <tp>
        <v>68.959999999999994</v>
        <stp/>
        <stp>YahooFinanceQuotes</stp>
        <stp>BNP.PA</stp>
        <stp>Open</stp>
        <tr r="J24" s="1"/>
      </tp>
      <tp>
        <v>43.15</v>
        <stp/>
        <stp>YahooFinanceQuotes</stp>
        <stp>BHP.AX</stp>
        <stp>Last</stp>
        <tr r="G18" s="1"/>
      </tp>
      <tp>
        <v>0</v>
        <stp/>
        <stp>YahooFinanceQuotes</stp>
        <stp>BRK-B</stp>
        <stp>rtd_LastError</stp>
        <tr r="N11" s="1"/>
      </tp>
      <tp>
        <v>6</v>
        <stp/>
        <stp>YahooFinanceQuotes</stp>
        <stp>AAPL</stp>
        <stp>Ask Size</stp>
        <tr r="C16" s="2"/>
      </tp>
      <tp>
        <v>45410</v>
        <stp/>
        <stp>YahooFinanceQuotes</stp>
        <stp>BRK-B</stp>
        <stp>rtd_LastUpdateDate</stp>
        <tr r="Q11" s="1"/>
      </tp>
      <tp>
        <v>0.67409722222222224</v>
        <stp/>
        <stp>YahooFinanceQuotes</stp>
        <stp>BHP.AX</stp>
        <stp>LastTradeTime</stp>
        <tr r="E18" s="1"/>
      </tp>
      <tp>
        <v>0.74729166666666669</v>
        <stp/>
        <stp>YahooFinanceQuotes</stp>
        <stp>RIO.L</stp>
        <stp>LastTradeTime</stp>
        <tr r="E17" s="1"/>
      </tp>
      <tp>
        <v>0</v>
        <stp/>
        <stp>YahooFinanceQuotes</stp>
        <stp>^GDAXI</stp>
        <stp>rtd_LastError</stp>
        <tr r="N20" s="1"/>
      </tp>
      <tp>
        <v>5084.6499999999996</v>
        <stp/>
        <stp>YahooFinanceQuotes</stp>
        <stp>^GSPC</stp>
        <stp>Open</stp>
        <tr r="J4" s="1"/>
      </tp>
      <tp>
        <v>23.5</v>
        <stp/>
        <stp>YahooFinanceQuotes</stp>
        <stp>ABX.TO</stp>
        <stp>Open</stp>
        <tr r="J12" s="1"/>
      </tp>
      <tp>
        <v>0.67409722222222224</v>
        <stp/>
        <stp>YahooFinanceQuotes</stp>
        <stp>RIO.AX</stp>
        <stp>LastTradeTime</stp>
        <tr r="E19" s="1"/>
      </tp>
      <tp t="s">
        <v>USDEUR=X</v>
        <stp/>
        <stp>YahooFinanceQuotes</stp>
        <stp>USDEUR=X</stp>
        <stp>Symbol</stp>
        <tr r="C5" s="4"/>
      </tp>
      <tp>
        <v>0</v>
        <stp/>
        <stp>YahooFinanceQuotes</stp>
        <stp>BNP.PA</stp>
        <stp>rtd_LastError</stp>
        <tr r="N24" s="1"/>
      </tp>
      <tp>
        <v>12.41</v>
        <stp/>
        <stp>YahooFinanceQuotes</stp>
        <stp>EOAN.DE</stp>
        <stp>Last</stp>
        <tr r="G22" s="1"/>
      </tp>
      <tp>
        <v>0.93169999999999997</v>
        <stp/>
        <stp>YahooFinanceQuotes</stp>
        <stp>USDEUR=X</stp>
        <stp>Previous Close</stp>
        <tr r="C20" s="4"/>
      </tp>
      <tp>
        <v>15974</v>
        <stp/>
        <stp>YahooFinanceQuotes</stp>
        <stp>AAPL250117C00150000</stp>
        <stp>Open Interest</stp>
        <tr r="C25" s="3"/>
      </tp>
      <tp>
        <v>18161.009999999998</v>
        <stp/>
        <stp>YahooFinanceQuotes</stp>
        <stp>^GDAXI</stp>
        <stp>Last</stp>
        <tr r="G20" s="1"/>
      </tp>
      <tp>
        <v>0</v>
        <stp/>
        <stp>YahooFinanceQuotes</stp>
        <stp>GOOG</stp>
        <stp>rtd_LastError</stp>
        <tr r="N7" s="1"/>
      </tp>
      <tp>
        <v>0</v>
        <stp/>
        <stp>YahooFinanceQuotes</stp>
        <stp>BARC.L</stp>
        <stp>rtd_LastError</stp>
        <tr r="N16" s="1"/>
      </tp>
      <tp>
        <v>0.72104166666666669</v>
        <stp/>
        <stp>YahooFinanceQuotes</stp>
        <stp>^GSPC</stp>
        <stp>LastTradeTime</stp>
        <tr r="E4" s="1"/>
      </tp>
      <tp>
        <v>0</v>
        <stp/>
        <stp>YahooFinanceQuotes</stp>
        <stp>ABX.TO</stp>
        <stp>rtd_LastError</stp>
        <tr r="N12" s="1"/>
      </tp>
      <tp>
        <v>45408</v>
        <stp/>
        <stp>YahooFinanceQuotes</stp>
        <stp>USDEUR=X</stp>
        <stp>Last Trade Date</stp>
        <tr r="C9" s="4"/>
      </tp>
      <tp>
        <v>14.105</v>
        <stp/>
        <stp>YahooFinanceQuotes</stp>
        <stp>CBK.DE</stp>
        <stp>Last</stp>
        <tr r="G21" s="1"/>
      </tp>
      <tp>
        <v>8078.86</v>
        <stp/>
        <stp>YahooFinanceQuotes</stp>
        <stp>^FTSE</stp>
        <stp>Open</stp>
        <tr r="J14" s="1"/>
      </tp>
      <tp t="s">
        <v/>
        <stp/>
        <stp>YahooFinanceQuotes</stp>
        <stp>^FTSE</stp>
        <stp>rtd_LastMessage</stp>
        <tr r="O14" s="1"/>
      </tp>
      <tp>
        <v>0</v>
        <stp/>
        <stp>YahooFinanceQuotes</stp>
        <stp>ACA.PA</stp>
        <stp>rtd_LastError</stp>
        <tr r="N23" s="1"/>
      </tp>
      <tp>
        <v>0</v>
        <stp/>
        <stp>YahooFinanceQuotes</stp>
        <stp>EMA.TO</stp>
        <stp>rtd_LastError</stp>
        <tr r="N13" s="1"/>
      </tp>
      <tp>
        <v>45408</v>
        <stp/>
        <stp>YahooFinanceQuotes</stp>
        <stp>^FTSE</stp>
        <stp>LastTradeDate</stp>
        <tr r="D14" s="1"/>
      </tp>
      <tp>
        <v>3.0000000000000001E-3</v>
        <stp/>
        <stp>YahooFinanceQuotes</stp>
        <stp>USDEUR=X</stp>
        <stp>Change</stp>
        <tr r="C15" s="4"/>
      </tp>
      <tp>
        <v>0.95694999999999997</v>
        <stp/>
        <stp>YahooFinanceQuotes</stp>
        <stp>USDEUR=X</stp>
        <stp>52-Week High</stp>
        <tr r="C23" s="4"/>
      </tp>
      <tp>
        <v>0.66667824074074078</v>
        <stp/>
        <stp>YahooFinanceQuotes</stp>
        <stp>MSFT</stp>
        <stp>LastTradeTime</stp>
        <tr r="E8" s="1"/>
      </tp>
      <tp>
        <v>0</v>
        <stp/>
        <stp>YahooFinanceQuotes</stp>
        <stp>GLEN.L</stp>
        <stp>rtd_LastError</stp>
        <tr r="N15" s="1"/>
      </tp>
      <tp>
        <v>48.53</v>
        <stp/>
        <stp>YahooFinanceQuotes</stp>
        <stp>BF-B</stp>
        <stp>High</stp>
        <tr r="K10" s="1"/>
      </tp>
      <tp>
        <v>7.5468840000000002E-3</v>
        <stp/>
        <stp>YahooFinanceQuotes</stp>
        <stp>^FTSE</stp>
        <stp>ChangeInPercent</stp>
        <tr r="I14" s="1"/>
      </tp>
      <tp>
        <v>43.75</v>
        <stp/>
        <stp>YahooFinanceQuotes</stp>
        <stp>BHP.AX</stp>
        <stp>High</stp>
        <tr r="K18" s="1"/>
      </tp>
      <tp>
        <v>1.0209143E-2</v>
        <stp/>
        <stp>YahooFinanceQuotes</stp>
        <stp>^GSPC</stp>
        <stp>ChangeInPercent</stp>
        <tr r="I4" s="1"/>
      </tp>
      <tp>
        <v>0.60012011574074076</v>
        <stp/>
        <stp>YahooFinanceQuotes</stp>
        <stp>BRK-B</stp>
        <stp>rtd_LastUpdateTime</stp>
        <tr r="R11" s="1"/>
      </tp>
      <tp>
        <v>45408</v>
        <stp/>
        <stp>YahooFinanceQuotes</stp>
        <stp>BHP.AX</stp>
        <stp>LastTradeDate</stp>
        <tr r="D18" s="1"/>
      </tp>
      <tp>
        <v>0</v>
        <stp/>
        <stp>YahooFinanceQuotes</stp>
        <stp>ORCL</stp>
        <stp>rtd_LastError</stp>
        <tr r="N9" s="1"/>
      </tp>
      <tp>
        <v>0</v>
        <stp/>
        <stp>YahooFinanceQuotes</stp>
        <stp>AAPL</stp>
        <stp>rtd_LastError</stp>
        <tr r="N5" s="1"/>
      </tp>
      <tp>
        <v>45408</v>
        <stp/>
        <stp>YahooFinanceQuotes</stp>
        <stp>RIO.L</stp>
        <stp>LastTradeDate</stp>
        <tr r="D17" s="1"/>
      </tp>
      <tp>
        <v>45408</v>
        <stp/>
        <stp>YahooFinanceQuotes</stp>
        <stp>RIO.AX</stp>
        <stp>LastTradeDate</stp>
        <tr r="D19" s="1"/>
      </tp>
      <tp>
        <v>0</v>
        <stp/>
        <stp>YahooFinanceQuotes</stp>
        <stp>CBK.DE</stp>
        <stp>rtd_LastError</stp>
        <tr r="N21" s="1"/>
      </tp>
      <tp>
        <v>12.535</v>
        <stp/>
        <stp>YahooFinanceQuotes</stp>
        <stp>EOAN.DE</stp>
        <stp>High</stp>
        <tr r="K22" s="1"/>
      </tp>
      <tp>
        <v>18199.71</v>
        <stp/>
        <stp>YahooFinanceQuotes</stp>
        <stp>^GDAXI</stp>
        <stp>High</stp>
        <tr r="K20" s="1"/>
      </tp>
      <tp t="s">
        <v/>
        <stp/>
        <stp>YahooFinanceQuotes</stp>
        <stp>^GSPC</stp>
        <stp>rtd_LastMessage</stp>
        <tr r="O4" s="1"/>
      </tp>
      <tp>
        <v>45408</v>
        <stp/>
        <stp>YahooFinanceQuotes</stp>
        <stp>^GSPC</stp>
        <stp>LastTradeDate</stp>
        <tr r="D4" s="1"/>
      </tp>
      <tp>
        <v>0.93688657407407405</v>
        <stp/>
        <stp>YahooFinanceQuotes</stp>
        <stp>USDEUR=X</stp>
        <stp>Last Trade Time</stp>
        <tr r="C10" s="4"/>
      </tp>
      <tp>
        <v>14.31</v>
        <stp/>
        <stp>YahooFinanceQuotes</stp>
        <stp>CBK.DE</stp>
        <stp>High</stp>
        <tr r="K21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B3:R24" totalsRowShown="0">
  <tableColumns count="17">
    <tableColumn id="1" xr3:uid="{00000000-0010-0000-0000-000001000000}" name="Symbol" dataDxfId="16"/>
    <tableColumn id="2" xr3:uid="{00000000-0010-0000-0000-000002000000}" name="LastTradeDateTime" dataDxfId="15">
      <calculatedColumnFormula>RTD("market.rtd",,"YahooFinanceQuotes",Table2[[#This Row],[Symbol]],"LastTradeDateTime")</calculatedColumnFormula>
    </tableColumn>
    <tableColumn id="3" xr3:uid="{00000000-0010-0000-0000-000003000000}" name="LastTradeDate" dataDxfId="14">
      <calculatedColumnFormula>RTD("market.rtd",,"YahooFinanceQuotes",Table2[[#This Row],[Symbol]],"LastTradeDate")</calculatedColumnFormula>
    </tableColumn>
    <tableColumn id="4" xr3:uid="{00000000-0010-0000-0000-000004000000}" name="LastTradeTime" dataDxfId="13">
      <calculatedColumnFormula>RTD("market.rtd",,"YahooFinanceQuotes",Table2[[#This Row],[Symbol]],"LastTradeTime")</calculatedColumnFormula>
    </tableColumn>
    <tableColumn id="17" xr3:uid="{00000000-0010-0000-0000-000011000000}" name="LastTick" dataDxfId="12">
      <calculatedColumnFormula>RTD("market.rtd",,"YahooFinanceQuotes",Table2[[#This Row],[Symbol]],"Last:tick")</calculatedColumnFormula>
    </tableColumn>
    <tableColumn id="5" xr3:uid="{00000000-0010-0000-0000-000005000000}" name="Last" dataDxfId="11">
      <calculatedColumnFormula>RTD("market.rtd",,"YahooFinanceQuotes",Table2[[#This Row],[Symbol]],"Last")</calculatedColumnFormula>
    </tableColumn>
    <tableColumn id="6" xr3:uid="{00000000-0010-0000-0000-000006000000}" name="Change" dataDxfId="10">
      <calculatedColumnFormula>RTD("market.rtd",,"YahooFinanceQuotes",Table2[[#This Row],[Symbol]],"Change")</calculatedColumnFormula>
    </tableColumn>
    <tableColumn id="7" xr3:uid="{00000000-0010-0000-0000-000007000000}" name="PercentChange" dataDxfId="9">
      <calculatedColumnFormula>RTD("market.rtd",,"YahooFinanceQuotes",Table2[[#This Row],[Symbol]],"ChangeInPercent")</calculatedColumnFormula>
    </tableColumn>
    <tableColumn id="8" xr3:uid="{00000000-0010-0000-0000-000008000000}" name="Open" dataDxfId="8">
      <calculatedColumnFormula>RTD("market.rtd",,"YahooFinanceQuotes",Table2[[#This Row],[Symbol]],"Open")</calculatedColumnFormula>
    </tableColumn>
    <tableColumn id="9" xr3:uid="{00000000-0010-0000-0000-000009000000}" name="High" dataDxfId="7">
      <calculatedColumnFormula>RTD("market.rtd",,"YahooFinanceQuotes",Table2[[#This Row],[Symbol]],"High")</calculatedColumnFormula>
    </tableColumn>
    <tableColumn id="10" xr3:uid="{00000000-0010-0000-0000-00000A000000}" name="Low" dataDxfId="6">
      <calculatedColumnFormula>RTD("market.rtd",,"YahooFinanceQuotes",Table2[[#This Row],[Symbol]],"Low")</calculatedColumnFormula>
    </tableColumn>
    <tableColumn id="11" xr3:uid="{00000000-0010-0000-0000-00000B000000}" name="Volume" dataDxfId="5">
      <calculatedColumnFormula>RTD("market.rtd",,"YahooFinanceQuotes",Table2[[#This Row],[Symbol]],"Volume")</calculatedColumnFormula>
    </tableColumn>
    <tableColumn id="12" xr3:uid="{00000000-0010-0000-0000-00000C000000}" name="rtd_LastError" dataDxfId="4">
      <calculatedColumnFormula>RTD("market.rtd",,"YahooFinanceQuotes",Table2[[#This Row],[Symbol]],"rtd_LastError")</calculatedColumnFormula>
    </tableColumn>
    <tableColumn id="13" xr3:uid="{00000000-0010-0000-0000-00000D000000}" name="rtd_LastMessage" dataDxfId="3">
      <calculatedColumnFormula>RTD("market.rtd",,"YahooFinanceQuotes",Table2[[#This Row],[Symbol]],"rtd_LastMessage")</calculatedColumnFormula>
    </tableColumn>
    <tableColumn id="14" xr3:uid="{00000000-0010-0000-0000-00000E000000}" name="rtd_LastUpdate" dataDxfId="2">
      <calculatedColumnFormula>RTD("market.rtd",,"YahooFinanceQuotes",Table2[[#This Row],[Symbol]],"rtd_LastUpdate")</calculatedColumnFormula>
    </tableColumn>
    <tableColumn id="15" xr3:uid="{00000000-0010-0000-0000-00000F000000}" name="rtd_LastUpdateDate" dataDxfId="1">
      <calculatedColumnFormula>RTD("market.rtd",,"YahooFinanceQuotes",Table2[[#This Row],[Symbol]],"rtd_LastUpdateDate")</calculatedColumnFormula>
    </tableColumn>
    <tableColumn id="16" xr3:uid="{00000000-0010-0000-0000-000010000000}" name="rtd_LastUpdateTime" dataDxfId="0">
      <calculatedColumnFormula>RTD("market.rtd",,"YahooFinanceQuotes",Table2[[#This Row],[Symbol]],"rtd_LastUpdateTime")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  <pageSetUpPr fitToPage="1"/>
  </sheetPr>
  <dimension ref="B1:R24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10.140625" customWidth="1"/>
    <col min="3" max="3" width="18.28515625" hidden="1" customWidth="1"/>
    <col min="4" max="4" width="13.7109375" bestFit="1" customWidth="1"/>
    <col min="5" max="5" width="14" bestFit="1" customWidth="1"/>
    <col min="6" max="6" width="2.7109375" customWidth="1"/>
    <col min="7" max="7" width="8.5703125" bestFit="1" customWidth="1"/>
    <col min="8" max="8" width="7.5703125" bestFit="1" customWidth="1"/>
    <col min="9" max="9" width="14.5703125" bestFit="1" customWidth="1"/>
    <col min="10" max="10" width="8.85546875" customWidth="1"/>
    <col min="11" max="11" width="9" customWidth="1"/>
    <col min="12" max="12" width="8.5703125" bestFit="1" customWidth="1"/>
    <col min="13" max="13" width="13.28515625" customWidth="1"/>
    <col min="14" max="14" width="12.5703125" customWidth="1"/>
    <col min="15" max="15" width="16" bestFit="1" customWidth="1"/>
    <col min="16" max="16" width="16.140625" hidden="1" customWidth="1"/>
    <col min="17" max="17" width="19" bestFit="1" customWidth="1"/>
    <col min="18" max="18" width="19.28515625" bestFit="1" customWidth="1"/>
  </cols>
  <sheetData>
    <row r="1" spans="2:18" x14ac:dyDescent="0.25">
      <c r="G1" s="49" t="s">
        <v>96</v>
      </c>
    </row>
    <row r="3" spans="2:18" x14ac:dyDescent="0.25">
      <c r="B3" t="s">
        <v>17</v>
      </c>
      <c r="C3" t="s">
        <v>16</v>
      </c>
      <c r="D3" t="s">
        <v>15</v>
      </c>
      <c r="E3" t="s">
        <v>14</v>
      </c>
      <c r="F3" t="s">
        <v>13</v>
      </c>
      <c r="G3" t="s">
        <v>12</v>
      </c>
      <c r="H3" t="s">
        <v>11</v>
      </c>
      <c r="I3" t="s">
        <v>10</v>
      </c>
      <c r="J3" t="s">
        <v>9</v>
      </c>
      <c r="K3" t="s">
        <v>8</v>
      </c>
      <c r="L3" t="s">
        <v>7</v>
      </c>
      <c r="M3" t="s">
        <v>6</v>
      </c>
      <c r="N3" t="s">
        <v>5</v>
      </c>
      <c r="O3" t="s">
        <v>4</v>
      </c>
      <c r="P3" t="s">
        <v>3</v>
      </c>
      <c r="Q3" t="s">
        <v>2</v>
      </c>
      <c r="R3" t="s">
        <v>1</v>
      </c>
    </row>
    <row r="4" spans="2:18" x14ac:dyDescent="0.25">
      <c r="B4" s="9" t="s">
        <v>97</v>
      </c>
      <c r="C4" s="3">
        <f>RTD("market.rtd",,"YahooFinanceQuotes",Table2[[#This Row],[Symbol]],"LastTradeDateTime")</f>
        <v>45408.721041666664</v>
      </c>
      <c r="D4" s="2">
        <f>RTD("market.rtd",,"YahooFinanceQuotes",Table2[[#This Row],[Symbol]],"LastTradeDate")</f>
        <v>45408</v>
      </c>
      <c r="E4" s="1">
        <f>RTD("market.rtd",,"YahooFinanceQuotes",Table2[[#This Row],[Symbol]],"LastTradeTime")</f>
        <v>0.72104166666666669</v>
      </c>
      <c r="F4" s="8">
        <f>RTD("market.rtd",,"YahooFinanceQuotes",Table2[[#This Row],[Symbol]],"Last:tick")</f>
        <v>0</v>
      </c>
      <c r="G4" s="5">
        <f>RTD("market.rtd",,"YahooFinanceQuotes",Table2[[#This Row],[Symbol]],"Last")</f>
        <v>5099.96</v>
      </c>
      <c r="H4" s="7">
        <f>RTD("market.rtd",,"YahooFinanceQuotes",Table2[[#This Row],[Symbol]],"Change")</f>
        <v>51.540039999999998</v>
      </c>
      <c r="I4" s="6">
        <f>RTD("market.rtd",,"YahooFinanceQuotes",Table2[[#This Row],[Symbol]],"ChangeInPercent")</f>
        <v>1.0209143E-2</v>
      </c>
      <c r="J4" s="5">
        <f>RTD("market.rtd",,"YahooFinanceQuotes",Table2[[#This Row],[Symbol]],"Open")</f>
        <v>5084.6499999999996</v>
      </c>
      <c r="K4" s="5">
        <f>RTD("market.rtd",,"YahooFinanceQuotes",Table2[[#This Row],[Symbol]],"High")</f>
        <v>5114.62</v>
      </c>
      <c r="L4" s="5">
        <f>RTD("market.rtd",,"YahooFinanceQuotes",Table2[[#This Row],[Symbol]],"Low")</f>
        <v>5073.1400000000003</v>
      </c>
      <c r="M4" s="4">
        <f>RTD("market.rtd",,"YahooFinanceQuotes",Table2[[#This Row],[Symbol]],"Volume")</f>
        <v>2401044000</v>
      </c>
      <c r="N4">
        <f>RTD("market.rtd",,"YahooFinanceQuotes",Table2[[#This Row],[Symbol]],"rtd_LastError")</f>
        <v>0</v>
      </c>
      <c r="O4" t="str">
        <f>RTD("market.rtd",,"YahooFinanceQuotes",Table2[[#This Row],[Symbol]],"rtd_LastMessage")</f>
        <v/>
      </c>
      <c r="P4" s="3">
        <f>RTD("market.rtd",,"YahooFinanceQuotes",Table2[[#This Row],[Symbol]],"rtd_LastUpdate")</f>
        <v>45410.600147546298</v>
      </c>
      <c r="Q4" s="2">
        <f>RTD("market.rtd",,"YahooFinanceQuotes",Table2[[#This Row],[Symbol]],"rtd_LastUpdateDate")</f>
        <v>45410</v>
      </c>
      <c r="R4" s="1">
        <f>RTD("market.rtd",,"YahooFinanceQuotes",Table2[[#This Row],[Symbol]],"rtd_LastUpdateTime")</f>
        <v>0.6001475462962963</v>
      </c>
    </row>
    <row r="5" spans="2:18" x14ac:dyDescent="0.25">
      <c r="B5" s="9" t="s">
        <v>0</v>
      </c>
      <c r="C5" s="3">
        <f>RTD("market.rtd",,"YahooFinanceQuotes",Table2[[#This Row],[Symbol]],"LastTradeDateTime")</f>
        <v>45408.666678240741</v>
      </c>
      <c r="D5" s="2">
        <f>RTD("market.rtd",,"YahooFinanceQuotes",Table2[[#This Row],[Symbol]],"LastTradeDate")</f>
        <v>45408</v>
      </c>
      <c r="E5" s="1">
        <f>RTD("market.rtd",,"YahooFinanceQuotes",Table2[[#This Row],[Symbol]],"LastTradeTime")</f>
        <v>0.66667824074074078</v>
      </c>
      <c r="F5" s="8">
        <f>RTD("market.rtd",,"YahooFinanceQuotes",Table2[[#This Row],[Symbol]],"Last:tick")</f>
        <v>0</v>
      </c>
      <c r="G5" s="5">
        <f>RTD("market.rtd",,"YahooFinanceQuotes",Table2[[#This Row],[Symbol]],"Last")</f>
        <v>169.3</v>
      </c>
      <c r="H5" s="7">
        <f>RTD("market.rtd",,"YahooFinanceQuotes",Table2[[#This Row],[Symbol]],"Change")</f>
        <v>-0.58999634000000001</v>
      </c>
      <c r="I5" s="6">
        <f>RTD("market.rtd",,"YahooFinanceQuotes",Table2[[#This Row],[Symbol]],"ChangeInPercent")</f>
        <v>-3.4728140000000003E-3</v>
      </c>
      <c r="J5" s="5">
        <f>RTD("market.rtd",,"YahooFinanceQuotes",Table2[[#This Row],[Symbol]],"Open")</f>
        <v>169.87</v>
      </c>
      <c r="K5" s="5">
        <f>RTD("market.rtd",,"YahooFinanceQuotes",Table2[[#This Row],[Symbol]],"High")</f>
        <v>171.34</v>
      </c>
      <c r="L5" s="5">
        <f>RTD("market.rtd",,"YahooFinanceQuotes",Table2[[#This Row],[Symbol]],"Low")</f>
        <v>169.19</v>
      </c>
      <c r="M5" s="4">
        <f>RTD("market.rtd",,"YahooFinanceQuotes",Table2[[#This Row],[Symbol]],"Volume")</f>
        <v>44838354</v>
      </c>
      <c r="N5">
        <f>RTD("market.rtd",,"YahooFinanceQuotes",Table2[[#This Row],[Symbol]],"rtd_LastError")</f>
        <v>0</v>
      </c>
      <c r="O5" t="str">
        <f>RTD("market.rtd",,"YahooFinanceQuotes",Table2[[#This Row],[Symbol]],"rtd_LastMessage")</f>
        <v/>
      </c>
      <c r="P5" s="3">
        <f>RTD("market.rtd",,"YahooFinanceQuotes",Table2[[#This Row],[Symbol]],"rtd_LastUpdate")</f>
        <v>45410.60004474537</v>
      </c>
      <c r="Q5" s="2">
        <f>RTD("market.rtd",,"YahooFinanceQuotes",Table2[[#This Row],[Symbol]],"rtd_LastUpdateDate")</f>
        <v>45410</v>
      </c>
      <c r="R5" s="1">
        <f>RTD("market.rtd",,"YahooFinanceQuotes",Table2[[#This Row],[Symbol]],"rtd_LastUpdateTime")</f>
        <v>0.60004474537037034</v>
      </c>
    </row>
    <row r="6" spans="2:18" x14ac:dyDescent="0.25">
      <c r="B6" s="9" t="s">
        <v>100</v>
      </c>
      <c r="C6" s="3">
        <f>RTD("market.rtd",,"YahooFinanceQuotes",Table2[[#This Row],[Symbol]],"LastTradeDateTime")</f>
        <v>45408.666689814818</v>
      </c>
      <c r="D6" s="2">
        <f>RTD("market.rtd",,"YahooFinanceQuotes",Table2[[#This Row],[Symbol]],"LastTradeDate")</f>
        <v>45408</v>
      </c>
      <c r="E6" s="1">
        <f>RTD("market.rtd",,"YahooFinanceQuotes",Table2[[#This Row],[Symbol]],"LastTradeTime")</f>
        <v>0.66668981481481482</v>
      </c>
      <c r="F6" s="8">
        <f>RTD("market.rtd",,"YahooFinanceQuotes",Table2[[#This Row],[Symbol]],"Last:tick")</f>
        <v>0</v>
      </c>
      <c r="G6" s="5">
        <f>RTD("market.rtd",,"YahooFinanceQuotes",Table2[[#This Row],[Symbol]],"Last")</f>
        <v>443.29</v>
      </c>
      <c r="H6" s="7">
        <f>RTD("market.rtd",,"YahooFinanceQuotes",Table2[[#This Row],[Symbol]],"Change")</f>
        <v>1.9100037000000001</v>
      </c>
      <c r="I6" s="6">
        <f>RTD("market.rtd",,"YahooFinanceQuotes",Table2[[#This Row],[Symbol]],"ChangeInPercent")</f>
        <v>4.3273451999999999E-3</v>
      </c>
      <c r="J6" s="5">
        <f>RTD("market.rtd",,"YahooFinanceQuotes",Table2[[#This Row],[Symbol]],"Open")</f>
        <v>441.35</v>
      </c>
      <c r="K6" s="5">
        <f>RTD("market.rtd",,"YahooFinanceQuotes",Table2[[#This Row],[Symbol]],"High")</f>
        <v>446.44</v>
      </c>
      <c r="L6" s="5">
        <f>RTD("market.rtd",,"YahooFinanceQuotes",Table2[[#This Row],[Symbol]],"Low")</f>
        <v>431.97</v>
      </c>
      <c r="M6" s="4">
        <f>RTD("market.rtd",,"YahooFinanceQuotes",Table2[[#This Row],[Symbol]],"Volume")</f>
        <v>32691443</v>
      </c>
      <c r="N6">
        <f>RTD("market.rtd",,"YahooFinanceQuotes",Table2[[#This Row],[Symbol]],"rtd_LastError")</f>
        <v>0</v>
      </c>
      <c r="O6" t="str">
        <f>RTD("market.rtd",,"YahooFinanceQuotes",Table2[[#This Row],[Symbol]],"rtd_LastMessage")</f>
        <v/>
      </c>
      <c r="P6" s="3">
        <f>RTD("market.rtd",,"YahooFinanceQuotes",Table2[[#This Row],[Symbol]],"rtd_LastUpdate")</f>
        <v>45410.600051597219</v>
      </c>
      <c r="Q6" s="2">
        <f>RTD("market.rtd",,"YahooFinanceQuotes",Table2[[#This Row],[Symbol]],"rtd_LastUpdateDate")</f>
        <v>45410</v>
      </c>
      <c r="R6" s="1">
        <f>RTD("market.rtd",,"YahooFinanceQuotes",Table2[[#This Row],[Symbol]],"rtd_LastUpdateTime")</f>
        <v>0.60005159722222223</v>
      </c>
    </row>
    <row r="7" spans="2:18" x14ac:dyDescent="0.25">
      <c r="B7" s="9" t="s">
        <v>19</v>
      </c>
      <c r="C7" s="3">
        <f>RTD("market.rtd",,"YahooFinanceQuotes",Table2[[#This Row],[Symbol]],"LastTradeDateTime")</f>
        <v>45408.666689814818</v>
      </c>
      <c r="D7" s="2">
        <f>RTD("market.rtd",,"YahooFinanceQuotes",Table2[[#This Row],[Symbol]],"LastTradeDate")</f>
        <v>45408</v>
      </c>
      <c r="E7" s="1">
        <f>RTD("market.rtd",,"YahooFinanceQuotes",Table2[[#This Row],[Symbol]],"LastTradeTime")</f>
        <v>0.66668981481481482</v>
      </c>
      <c r="F7" s="8">
        <f>RTD("market.rtd",,"YahooFinanceQuotes",Table2[[#This Row],[Symbol]],"Last:tick")</f>
        <v>0</v>
      </c>
      <c r="G7" s="5">
        <f>RTD("market.rtd",,"YahooFinanceQuotes",Table2[[#This Row],[Symbol]],"Last")</f>
        <v>173.69</v>
      </c>
      <c r="H7" s="7">
        <f>RTD("market.rtd",,"YahooFinanceQuotes",Table2[[#This Row],[Symbol]],"Change")</f>
        <v>15.740005500000001</v>
      </c>
      <c r="I7" s="6">
        <f>RTD("market.rtd",,"YahooFinanceQuotes",Table2[[#This Row],[Symbol]],"ChangeInPercent")</f>
        <v>9.9651829999999997E-2</v>
      </c>
      <c r="J7" s="5">
        <f>RTD("market.rtd",,"YahooFinanceQuotes",Table2[[#This Row],[Symbol]],"Open")</f>
        <v>175.87</v>
      </c>
      <c r="K7" s="5">
        <f>RTD("market.rtd",,"YahooFinanceQuotes",Table2[[#This Row],[Symbol]],"High")</f>
        <v>176.4</v>
      </c>
      <c r="L7" s="5">
        <f>RTD("market.rtd",,"YahooFinanceQuotes",Table2[[#This Row],[Symbol]],"Low")</f>
        <v>171.4</v>
      </c>
      <c r="M7" s="4">
        <f>RTD("market.rtd",,"YahooFinanceQuotes",Table2[[#This Row],[Symbol]],"Volume")</f>
        <v>56500787</v>
      </c>
      <c r="N7">
        <f>RTD("market.rtd",,"YahooFinanceQuotes",Table2[[#This Row],[Symbol]],"rtd_LastError")</f>
        <v>0</v>
      </c>
      <c r="O7" t="str">
        <f>RTD("market.rtd",,"YahooFinanceQuotes",Table2[[#This Row],[Symbol]],"rtd_LastMessage")</f>
        <v/>
      </c>
      <c r="P7" s="3">
        <f>RTD("market.rtd",,"YahooFinanceQuotes",Table2[[#This Row],[Symbol]],"rtd_LastUpdate")</f>
        <v>45410.600017187498</v>
      </c>
      <c r="Q7" s="2">
        <f>RTD("market.rtd",,"YahooFinanceQuotes",Table2[[#This Row],[Symbol]],"rtd_LastUpdateDate")</f>
        <v>45410</v>
      </c>
      <c r="R7" s="1">
        <f>RTD("market.rtd",,"YahooFinanceQuotes",Table2[[#This Row],[Symbol]],"rtd_LastUpdateTime")</f>
        <v>0.60001718749999999</v>
      </c>
    </row>
    <row r="8" spans="2:18" x14ac:dyDescent="0.25">
      <c r="B8" s="9" t="s">
        <v>20</v>
      </c>
      <c r="C8" s="3">
        <f>RTD("market.rtd",,"YahooFinanceQuotes",Table2[[#This Row],[Symbol]],"LastTradeDateTime")</f>
        <v>45408.666678240741</v>
      </c>
      <c r="D8" s="2">
        <f>RTD("market.rtd",,"YahooFinanceQuotes",Table2[[#This Row],[Symbol]],"LastTradeDate")</f>
        <v>45408</v>
      </c>
      <c r="E8" s="1">
        <f>RTD("market.rtd",,"YahooFinanceQuotes",Table2[[#This Row],[Symbol]],"LastTradeTime")</f>
        <v>0.66667824074074078</v>
      </c>
      <c r="F8" s="8">
        <f>RTD("market.rtd",,"YahooFinanceQuotes",Table2[[#This Row],[Symbol]],"Last:tick")</f>
        <v>0</v>
      </c>
      <c r="G8" s="5">
        <f>RTD("market.rtd",,"YahooFinanceQuotes",Table2[[#This Row],[Symbol]],"Last")</f>
        <v>406.32</v>
      </c>
      <c r="H8" s="7">
        <f>RTD("market.rtd",,"YahooFinanceQuotes",Table2[[#This Row],[Symbol]],"Change")</f>
        <v>7.2799990000000001</v>
      </c>
      <c r="I8" s="6">
        <f>RTD("market.rtd",,"YahooFinanceQuotes",Table2[[#This Row],[Symbol]],"ChangeInPercent")</f>
        <v>1.8243783E-2</v>
      </c>
      <c r="J8" s="5">
        <f>RTD("market.rtd",,"YahooFinanceQuotes",Table2[[#This Row],[Symbol]],"Open")</f>
        <v>412.41</v>
      </c>
      <c r="K8" s="5">
        <f>RTD("market.rtd",,"YahooFinanceQuotes",Table2[[#This Row],[Symbol]],"High")</f>
        <v>413</v>
      </c>
      <c r="L8" s="5">
        <f>RTD("market.rtd",,"YahooFinanceQuotes",Table2[[#This Row],[Symbol]],"Low")</f>
        <v>405.76010000000002</v>
      </c>
      <c r="M8" s="4">
        <f>RTD("market.rtd",,"YahooFinanceQuotes",Table2[[#This Row],[Symbol]],"Volume")</f>
        <v>29694654</v>
      </c>
      <c r="N8">
        <f>RTD("market.rtd",,"YahooFinanceQuotes",Table2[[#This Row],[Symbol]],"rtd_LastError")</f>
        <v>0</v>
      </c>
      <c r="O8" t="str">
        <f>RTD("market.rtd",,"YahooFinanceQuotes",Table2[[#This Row],[Symbol]],"rtd_LastMessage")</f>
        <v/>
      </c>
      <c r="P8" s="3">
        <f>RTD("market.rtd",,"YahooFinanceQuotes",Table2[[#This Row],[Symbol]],"rtd_LastUpdate")</f>
        <v>45410.600003553242</v>
      </c>
      <c r="Q8" s="2">
        <f>RTD("market.rtd",,"YahooFinanceQuotes",Table2[[#This Row],[Symbol]],"rtd_LastUpdateDate")</f>
        <v>45410</v>
      </c>
      <c r="R8" s="1">
        <f>RTD("market.rtd",,"YahooFinanceQuotes",Table2[[#This Row],[Symbol]],"rtd_LastUpdateTime")</f>
        <v>0.60000355324074073</v>
      </c>
    </row>
    <row r="9" spans="2:18" x14ac:dyDescent="0.25">
      <c r="B9" s="9" t="s">
        <v>21</v>
      </c>
      <c r="C9" s="3">
        <f>RTD("market.rtd",,"YahooFinanceQuotes",Table2[[#This Row],[Symbol]],"LastTradeDateTime")</f>
        <v>45408.666689814818</v>
      </c>
      <c r="D9" s="2">
        <f>RTD("market.rtd",,"YahooFinanceQuotes",Table2[[#This Row],[Symbol]],"LastTradeDate")</f>
        <v>45408</v>
      </c>
      <c r="E9" s="1">
        <f>RTD("market.rtd",,"YahooFinanceQuotes",Table2[[#This Row],[Symbol]],"LastTradeTime")</f>
        <v>0.66668981481481482</v>
      </c>
      <c r="F9" s="8">
        <f>RTD("market.rtd",,"YahooFinanceQuotes",Table2[[#This Row],[Symbol]],"Last:tick")</f>
        <v>0</v>
      </c>
      <c r="G9" s="5">
        <f>RTD("market.rtd",,"YahooFinanceQuotes",Table2[[#This Row],[Symbol]],"Last")</f>
        <v>117.21</v>
      </c>
      <c r="H9" s="7">
        <f>RTD("market.rtd",,"YahooFinanceQuotes",Table2[[#This Row],[Symbol]],"Change")</f>
        <v>2.3199999999999998</v>
      </c>
      <c r="I9" s="6">
        <f>RTD("market.rtd",,"YahooFinanceQuotes",Table2[[#This Row],[Symbol]],"ChangeInPercent")</f>
        <v>2.0193200000000001E-2</v>
      </c>
      <c r="J9" s="5">
        <f>RTD("market.rtd",,"YahooFinanceQuotes",Table2[[#This Row],[Symbol]],"Open")</f>
        <v>117.04</v>
      </c>
      <c r="K9" s="5">
        <f>RTD("market.rtd",,"YahooFinanceQuotes",Table2[[#This Row],[Symbol]],"High")</f>
        <v>119.21</v>
      </c>
      <c r="L9" s="5">
        <f>RTD("market.rtd",,"YahooFinanceQuotes",Table2[[#This Row],[Symbol]],"Low")</f>
        <v>116.15</v>
      </c>
      <c r="M9" s="4">
        <f>RTD("market.rtd",,"YahooFinanceQuotes",Table2[[#This Row],[Symbol]],"Volume")</f>
        <v>8355111</v>
      </c>
      <c r="N9">
        <f>RTD("market.rtd",,"YahooFinanceQuotes",Table2[[#This Row],[Symbol]],"rtd_LastError")</f>
        <v>0</v>
      </c>
      <c r="O9" t="str">
        <f>RTD("market.rtd",,"YahooFinanceQuotes",Table2[[#This Row],[Symbol]],"rtd_LastMessage")</f>
        <v/>
      </c>
      <c r="P9" s="3">
        <f>RTD("market.rtd",,"YahooFinanceQuotes",Table2[[#This Row],[Symbol]],"rtd_LastUpdate")</f>
        <v>45410.600010358794</v>
      </c>
      <c r="Q9" s="2">
        <f>RTD("market.rtd",,"YahooFinanceQuotes",Table2[[#This Row],[Symbol]],"rtd_LastUpdateDate")</f>
        <v>45410</v>
      </c>
      <c r="R9" s="1">
        <f>RTD("market.rtd",,"YahooFinanceQuotes",Table2[[#This Row],[Symbol]],"rtd_LastUpdateTime")</f>
        <v>0.60001035879629627</v>
      </c>
    </row>
    <row r="10" spans="2:18" x14ac:dyDescent="0.25">
      <c r="B10" s="9" t="s">
        <v>98</v>
      </c>
      <c r="C10" s="3">
        <f>RTD("market.rtd",,"YahooFinanceQuotes",Table2[[#This Row],[Symbol]],"LastTradeDateTime")</f>
        <v>45408.666689814818</v>
      </c>
      <c r="D10" s="2">
        <f>RTD("market.rtd",,"YahooFinanceQuotes",Table2[[#This Row],[Symbol]],"LastTradeDate")</f>
        <v>45408</v>
      </c>
      <c r="E10" s="1">
        <f>RTD("market.rtd",,"YahooFinanceQuotes",Table2[[#This Row],[Symbol]],"LastTradeTime")</f>
        <v>0.66668981481481482</v>
      </c>
      <c r="F10" s="8">
        <f>RTD("market.rtd",,"YahooFinanceQuotes",Table2[[#This Row],[Symbol]],"Last:tick")</f>
        <v>0</v>
      </c>
      <c r="G10" s="5">
        <f>RTD("market.rtd",,"YahooFinanceQuotes",Table2[[#This Row],[Symbol]],"Last")</f>
        <v>48.13</v>
      </c>
      <c r="H10" s="7">
        <f>RTD("market.rtd",,"YahooFinanceQuotes",Table2[[#This Row],[Symbol]],"Change")</f>
        <v>2.0000500000000001E-2</v>
      </c>
      <c r="I10" s="6">
        <f>RTD("market.rtd",,"YahooFinanceQuotes",Table2[[#This Row],[Symbol]],"ChangeInPercent")</f>
        <v>4.1572400000000002E-4</v>
      </c>
      <c r="J10" s="5">
        <f>RTD("market.rtd",,"YahooFinanceQuotes",Table2[[#This Row],[Symbol]],"Open")</f>
        <v>48.12</v>
      </c>
      <c r="K10" s="5">
        <f>RTD("market.rtd",,"YahooFinanceQuotes",Table2[[#This Row],[Symbol]],"High")</f>
        <v>48.53</v>
      </c>
      <c r="L10" s="5">
        <f>RTD("market.rtd",,"YahooFinanceQuotes",Table2[[#This Row],[Symbol]],"Low")</f>
        <v>47.93</v>
      </c>
      <c r="M10" s="4">
        <f>RTD("market.rtd",,"YahooFinanceQuotes",Table2[[#This Row],[Symbol]],"Volume")</f>
        <v>998692</v>
      </c>
      <c r="N10">
        <f>RTD("market.rtd",,"YahooFinanceQuotes",Table2[[#This Row],[Symbol]],"rtd_LastError")</f>
        <v>0</v>
      </c>
      <c r="O10" t="str">
        <f>RTD("market.rtd",,"YahooFinanceQuotes",Table2[[#This Row],[Symbol]],"rtd_LastMessage")</f>
        <v/>
      </c>
      <c r="P10" s="3">
        <f>RTD("market.rtd",,"YahooFinanceQuotes",Table2[[#This Row],[Symbol]],"rtd_LastUpdate")</f>
        <v>45410.600133831016</v>
      </c>
      <c r="Q10" s="2">
        <f>RTD("market.rtd",,"YahooFinanceQuotes",Table2[[#This Row],[Symbol]],"rtd_LastUpdateDate")</f>
        <v>45410</v>
      </c>
      <c r="R10" s="1">
        <f>RTD("market.rtd",,"YahooFinanceQuotes",Table2[[#This Row],[Symbol]],"rtd_LastUpdateTime")</f>
        <v>0.60013383101851847</v>
      </c>
    </row>
    <row r="11" spans="2:18" x14ac:dyDescent="0.25">
      <c r="B11" s="9" t="s">
        <v>99</v>
      </c>
      <c r="C11" s="3">
        <f>RTD("market.rtd",,"YahooFinanceQuotes",Table2[[#This Row],[Symbol]],"LastTradeDateTime")</f>
        <v>45408.667604166665</v>
      </c>
      <c r="D11" s="2">
        <f>RTD("market.rtd",,"YahooFinanceQuotes",Table2[[#This Row],[Symbol]],"LastTradeDate")</f>
        <v>45408</v>
      </c>
      <c r="E11" s="1">
        <f>RTD("market.rtd",,"YahooFinanceQuotes",Table2[[#This Row],[Symbol]],"LastTradeTime")</f>
        <v>0.66760416666666667</v>
      </c>
      <c r="F11" s="8">
        <f>RTD("market.rtd",,"YahooFinanceQuotes",Table2[[#This Row],[Symbol]],"Last:tick")</f>
        <v>0</v>
      </c>
      <c r="G11" s="5">
        <f>RTD("market.rtd",,"YahooFinanceQuotes",Table2[[#This Row],[Symbol]],"Last")</f>
        <v>402.1</v>
      </c>
      <c r="H11" s="7">
        <f>RTD("market.rtd",,"YahooFinanceQuotes",Table2[[#This Row],[Symbol]],"Change")</f>
        <v>-2.81</v>
      </c>
      <c r="I11" s="6">
        <f>RTD("market.rtd",,"YahooFinanceQuotes",Table2[[#This Row],[Symbol]],"ChangeInPercent")</f>
        <v>-6.9398099999999994E-3</v>
      </c>
      <c r="J11" s="5">
        <f>RTD("market.rtd",,"YahooFinanceQuotes",Table2[[#This Row],[Symbol]],"Open")</f>
        <v>403.92</v>
      </c>
      <c r="K11" s="5">
        <f>RTD("market.rtd",,"YahooFinanceQuotes",Table2[[#This Row],[Symbol]],"High")</f>
        <v>404.75</v>
      </c>
      <c r="L11" s="5">
        <f>RTD("market.rtd",,"YahooFinanceQuotes",Table2[[#This Row],[Symbol]],"Low")</f>
        <v>401.43</v>
      </c>
      <c r="M11" s="4">
        <f>RTD("market.rtd",,"YahooFinanceQuotes",Table2[[#This Row],[Symbol]],"Volume")</f>
        <v>3025406</v>
      </c>
      <c r="N11">
        <f>RTD("market.rtd",,"YahooFinanceQuotes",Table2[[#This Row],[Symbol]],"rtd_LastError")</f>
        <v>0</v>
      </c>
      <c r="O11" t="str">
        <f>RTD("market.rtd",,"YahooFinanceQuotes",Table2[[#This Row],[Symbol]],"rtd_LastMessage")</f>
        <v/>
      </c>
      <c r="P11" s="3">
        <f>RTD("market.rtd",,"YahooFinanceQuotes",Table2[[#This Row],[Symbol]],"rtd_LastUpdate")</f>
        <v>45410.600120115741</v>
      </c>
      <c r="Q11" s="2">
        <f>RTD("market.rtd",,"YahooFinanceQuotes",Table2[[#This Row],[Symbol]],"rtd_LastUpdateDate")</f>
        <v>45410</v>
      </c>
      <c r="R11" s="1">
        <f>RTD("market.rtd",,"YahooFinanceQuotes",Table2[[#This Row],[Symbol]],"rtd_LastUpdateTime")</f>
        <v>0.60012011574074076</v>
      </c>
    </row>
    <row r="12" spans="2:18" x14ac:dyDescent="0.25">
      <c r="B12" s="9" t="s">
        <v>18</v>
      </c>
      <c r="C12" s="3">
        <f>RTD("market.rtd",,"YahooFinanceQuotes",Table2[[#This Row],[Symbol]],"LastTradeDateTime")</f>
        <v>45408.666666666664</v>
      </c>
      <c r="D12" s="2">
        <f>RTD("market.rtd",,"YahooFinanceQuotes",Table2[[#This Row],[Symbol]],"LastTradeDate")</f>
        <v>45408</v>
      </c>
      <c r="E12" s="1">
        <f>RTD("market.rtd",,"YahooFinanceQuotes",Table2[[#This Row],[Symbol]],"LastTradeTime")</f>
        <v>0.66666666666666663</v>
      </c>
      <c r="F12" s="8">
        <f>RTD("market.rtd",,"YahooFinanceQuotes",Table2[[#This Row],[Symbol]],"Last:tick")</f>
        <v>0</v>
      </c>
      <c r="G12" s="5">
        <f>RTD("market.rtd",,"YahooFinanceQuotes",Table2[[#This Row],[Symbol]],"Last")</f>
        <v>23.36</v>
      </c>
      <c r="H12" s="7">
        <f>RTD("market.rtd",,"YahooFinanceQuotes",Table2[[#This Row],[Symbol]],"Change")</f>
        <v>0.03</v>
      </c>
      <c r="I12" s="6">
        <f>RTD("market.rtd",,"YahooFinanceQuotes",Table2[[#This Row],[Symbol]],"ChangeInPercent")</f>
        <v>1.2859273E-3</v>
      </c>
      <c r="J12" s="5">
        <f>RTD("market.rtd",,"YahooFinanceQuotes",Table2[[#This Row],[Symbol]],"Open")</f>
        <v>23.5</v>
      </c>
      <c r="K12" s="5">
        <f>RTD("market.rtd",,"YahooFinanceQuotes",Table2[[#This Row],[Symbol]],"High")</f>
        <v>23.58</v>
      </c>
      <c r="L12" s="5">
        <f>RTD("market.rtd",,"YahooFinanceQuotes",Table2[[#This Row],[Symbol]],"Low")</f>
        <v>23.14</v>
      </c>
      <c r="M12" s="4">
        <f>RTD("market.rtd",,"YahooFinanceQuotes",Table2[[#This Row],[Symbol]],"Volume")</f>
        <v>2958952</v>
      </c>
      <c r="N12">
        <f>RTD("market.rtd",,"YahooFinanceQuotes",Table2[[#This Row],[Symbol]],"rtd_LastError")</f>
        <v>0</v>
      </c>
      <c r="O12" t="str">
        <f>RTD("market.rtd",,"YahooFinanceQuotes",Table2[[#This Row],[Symbol]],"rtd_LastMessage")</f>
        <v/>
      </c>
      <c r="P12" s="3">
        <f>RTD("market.rtd",,"YahooFinanceQuotes",Table2[[#This Row],[Symbol]],"rtd_LastUpdate")</f>
        <v>45410.600113275461</v>
      </c>
      <c r="Q12" s="2">
        <f>RTD("market.rtd",,"YahooFinanceQuotes",Table2[[#This Row],[Symbol]],"rtd_LastUpdateDate")</f>
        <v>45410</v>
      </c>
      <c r="R12" s="1">
        <f>RTD("market.rtd",,"YahooFinanceQuotes",Table2[[#This Row],[Symbol]],"rtd_LastUpdateTime")</f>
        <v>0.600113275462963</v>
      </c>
    </row>
    <row r="13" spans="2:18" x14ac:dyDescent="0.25">
      <c r="B13" s="9" t="s">
        <v>22</v>
      </c>
      <c r="C13" s="3">
        <f>RTD("market.rtd",,"YahooFinanceQuotes",Table2[[#This Row],[Symbol]],"LastTradeDateTime")</f>
        <v>45408.666666666664</v>
      </c>
      <c r="D13" s="2">
        <f>RTD("market.rtd",,"YahooFinanceQuotes",Table2[[#This Row],[Symbol]],"LastTradeDate")</f>
        <v>45408</v>
      </c>
      <c r="E13" s="1">
        <f>RTD("market.rtd",,"YahooFinanceQuotes",Table2[[#This Row],[Symbol]],"LastTradeTime")</f>
        <v>0.66666666666666663</v>
      </c>
      <c r="F13" s="8">
        <f>RTD("market.rtd",,"YahooFinanceQuotes",Table2[[#This Row],[Symbol]],"Last:tick")</f>
        <v>0</v>
      </c>
      <c r="G13" s="5">
        <f>RTD("market.rtd",,"YahooFinanceQuotes",Table2[[#This Row],[Symbol]],"Last")</f>
        <v>46.43</v>
      </c>
      <c r="H13" s="7">
        <f>RTD("market.rtd",,"YahooFinanceQuotes",Table2[[#This Row],[Symbol]],"Change")</f>
        <v>0.26000213999999999</v>
      </c>
      <c r="I13" s="6">
        <f>RTD("market.rtd",,"YahooFinanceQuotes",Table2[[#This Row],[Symbol]],"ChangeInPercent")</f>
        <v>5.6314086999999999E-3</v>
      </c>
      <c r="J13" s="5">
        <f>RTD("market.rtd",,"YahooFinanceQuotes",Table2[[#This Row],[Symbol]],"Open")</f>
        <v>46.15</v>
      </c>
      <c r="K13" s="5">
        <f>RTD("market.rtd",,"YahooFinanceQuotes",Table2[[#This Row],[Symbol]],"High")</f>
        <v>46.64</v>
      </c>
      <c r="L13" s="5">
        <f>RTD("market.rtd",,"YahooFinanceQuotes",Table2[[#This Row],[Symbol]],"Low")</f>
        <v>46.15</v>
      </c>
      <c r="M13" s="4">
        <f>RTD("market.rtd",,"YahooFinanceQuotes",Table2[[#This Row],[Symbol]],"Volume")</f>
        <v>1736725</v>
      </c>
      <c r="N13">
        <f>RTD("market.rtd",,"YahooFinanceQuotes",Table2[[#This Row],[Symbol]],"rtd_LastError")</f>
        <v>0</v>
      </c>
      <c r="O13" t="str">
        <f>RTD("market.rtd",,"YahooFinanceQuotes",Table2[[#This Row],[Symbol]],"rtd_LastMessage")</f>
        <v/>
      </c>
      <c r="P13" s="3">
        <f>RTD("market.rtd",,"YahooFinanceQuotes",Table2[[#This Row],[Symbol]],"rtd_LastUpdate")</f>
        <v>45410.600106446756</v>
      </c>
      <c r="Q13" s="2">
        <f>RTD("market.rtd",,"YahooFinanceQuotes",Table2[[#This Row],[Symbol]],"rtd_LastUpdateDate")</f>
        <v>45410</v>
      </c>
      <c r="R13" s="1">
        <f>RTD("market.rtd",,"YahooFinanceQuotes",Table2[[#This Row],[Symbol]],"rtd_LastUpdateTime")</f>
        <v>0.60010644675925928</v>
      </c>
    </row>
    <row r="14" spans="2:18" x14ac:dyDescent="0.25">
      <c r="B14" s="9" t="s">
        <v>23</v>
      </c>
      <c r="C14" s="3">
        <f>RTD("market.rtd",,"YahooFinanceQuotes",Table2[[#This Row],[Symbol]],"LastTradeDateTime")</f>
        <v>45408.691319444442</v>
      </c>
      <c r="D14" s="2">
        <f>RTD("market.rtd",,"YahooFinanceQuotes",Table2[[#This Row],[Symbol]],"LastTradeDate")</f>
        <v>45408</v>
      </c>
      <c r="E14" s="1">
        <f>RTD("market.rtd",,"YahooFinanceQuotes",Table2[[#This Row],[Symbol]],"LastTradeTime")</f>
        <v>0.69131944444444449</v>
      </c>
      <c r="F14" s="8">
        <f>RTD("market.rtd",,"YahooFinanceQuotes",Table2[[#This Row],[Symbol]],"Last:tick")</f>
        <v>0</v>
      </c>
      <c r="G14" s="5">
        <f>RTD("market.rtd",,"YahooFinanceQuotes",Table2[[#This Row],[Symbol]],"Last")</f>
        <v>8139.83</v>
      </c>
      <c r="H14" s="7">
        <f>RTD("market.rtd",,"YahooFinanceQuotes",Table2[[#This Row],[Symbol]],"Change")</f>
        <v>60.970215000000003</v>
      </c>
      <c r="I14" s="6">
        <f>RTD("market.rtd",,"YahooFinanceQuotes",Table2[[#This Row],[Symbol]],"ChangeInPercent")</f>
        <v>7.5468840000000002E-3</v>
      </c>
      <c r="J14" s="5">
        <f>RTD("market.rtd",,"YahooFinanceQuotes",Table2[[#This Row],[Symbol]],"Open")</f>
        <v>8078.86</v>
      </c>
      <c r="K14" s="5">
        <f>RTD("market.rtd",,"YahooFinanceQuotes",Table2[[#This Row],[Symbol]],"High")</f>
        <v>8146.79</v>
      </c>
      <c r="L14" s="5">
        <f>RTD("market.rtd",,"YahooFinanceQuotes",Table2[[#This Row],[Symbol]],"Low")</f>
        <v>8078.86</v>
      </c>
      <c r="M14" s="4">
        <f>RTD("market.rtd",,"YahooFinanceQuotes",Table2[[#This Row],[Symbol]],"Volume")</f>
        <v>0</v>
      </c>
      <c r="N14">
        <f>RTD("market.rtd",,"YahooFinanceQuotes",Table2[[#This Row],[Symbol]],"rtd_LastError")</f>
        <v>0</v>
      </c>
      <c r="O14" t="str">
        <f>RTD("market.rtd",,"YahooFinanceQuotes",Table2[[#This Row],[Symbol]],"rtd_LastMessage")</f>
        <v/>
      </c>
      <c r="P14" s="3">
        <f>RTD("market.rtd",,"YahooFinanceQuotes",Table2[[#This Row],[Symbol]],"rtd_LastUpdate")</f>
        <v>45410.600140717594</v>
      </c>
      <c r="Q14" s="2">
        <f>RTD("market.rtd",,"YahooFinanceQuotes",Table2[[#This Row],[Symbol]],"rtd_LastUpdateDate")</f>
        <v>45410</v>
      </c>
      <c r="R14" s="1">
        <f>RTD("market.rtd",,"YahooFinanceQuotes",Table2[[#This Row],[Symbol]],"rtd_LastUpdateTime")</f>
        <v>0.60014071759259258</v>
      </c>
    </row>
    <row r="15" spans="2:18" x14ac:dyDescent="0.25">
      <c r="B15" s="9" t="s">
        <v>24</v>
      </c>
      <c r="C15" s="3">
        <f>RTD("market.rtd",,"YahooFinanceQuotes",Table2[[#This Row],[Symbol]],"LastTradeDateTime")</f>
        <v>45408.691886574074</v>
      </c>
      <c r="D15" s="2">
        <f>RTD("market.rtd",,"YahooFinanceQuotes",Table2[[#This Row],[Symbol]],"LastTradeDate")</f>
        <v>45408</v>
      </c>
      <c r="E15" s="1">
        <f>RTD("market.rtd",,"YahooFinanceQuotes",Table2[[#This Row],[Symbol]],"LastTradeTime")</f>
        <v>0.69188657407407406</v>
      </c>
      <c r="F15" s="8">
        <f>RTD("market.rtd",,"YahooFinanceQuotes",Table2[[#This Row],[Symbol]],"Last:tick")</f>
        <v>0</v>
      </c>
      <c r="G15" s="5">
        <f>RTD("market.rtd",,"YahooFinanceQuotes",Table2[[#This Row],[Symbol]],"Last")</f>
        <v>469.5</v>
      </c>
      <c r="H15" s="7">
        <f>RTD("market.rtd",,"YahooFinanceQuotes",Table2[[#This Row],[Symbol]],"Change")</f>
        <v>0.89999390000000001</v>
      </c>
      <c r="I15" s="6">
        <f>RTD("market.rtd",,"YahooFinanceQuotes",Table2[[#This Row],[Symbol]],"ChangeInPercent")</f>
        <v>1.9206016000000001E-3</v>
      </c>
      <c r="J15" s="5">
        <f>RTD("market.rtd",,"YahooFinanceQuotes",Table2[[#This Row],[Symbol]],"Open")</f>
        <v>474.35</v>
      </c>
      <c r="K15" s="5">
        <f>RTD("market.rtd",,"YahooFinanceQuotes",Table2[[#This Row],[Symbol]],"High")</f>
        <v>477.2</v>
      </c>
      <c r="L15" s="5">
        <f>RTD("market.rtd",,"YahooFinanceQuotes",Table2[[#This Row],[Symbol]],"Low")</f>
        <v>468.85</v>
      </c>
      <c r="M15" s="4">
        <f>RTD("market.rtd",,"YahooFinanceQuotes",Table2[[#This Row],[Symbol]],"Volume")</f>
        <v>20512589</v>
      </c>
      <c r="N15">
        <f>RTD("market.rtd",,"YahooFinanceQuotes",Table2[[#This Row],[Symbol]],"rtd_LastError")</f>
        <v>0</v>
      </c>
      <c r="O15" t="str">
        <f>RTD("market.rtd",,"YahooFinanceQuotes",Table2[[#This Row],[Symbol]],"rtd_LastMessage")</f>
        <v/>
      </c>
      <c r="P15" s="3">
        <f>RTD("market.rtd",,"YahooFinanceQuotes",Table2[[#This Row],[Symbol]],"rtd_LastUpdate")</f>
        <v>45410.600079004631</v>
      </c>
      <c r="Q15" s="2">
        <f>RTD("market.rtd",,"YahooFinanceQuotes",Table2[[#This Row],[Symbol]],"rtd_LastUpdateDate")</f>
        <v>45410</v>
      </c>
      <c r="R15" s="1">
        <f>RTD("market.rtd",,"YahooFinanceQuotes",Table2[[#This Row],[Symbol]],"rtd_LastUpdateTime")</f>
        <v>0.6000790046296296</v>
      </c>
    </row>
    <row r="16" spans="2:18" x14ac:dyDescent="0.25">
      <c r="B16" s="9" t="s">
        <v>25</v>
      </c>
      <c r="C16" s="3">
        <f>RTD("market.rtd",,"YahooFinanceQuotes",Table2[[#This Row],[Symbol]],"LastTradeDateTime")</f>
        <v>45408.71875</v>
      </c>
      <c r="D16" s="2">
        <f>RTD("market.rtd",,"YahooFinanceQuotes",Table2[[#This Row],[Symbol]],"LastTradeDate")</f>
        <v>45408</v>
      </c>
      <c r="E16" s="1">
        <f>RTD("market.rtd",,"YahooFinanceQuotes",Table2[[#This Row],[Symbol]],"LastTradeTime")</f>
        <v>0.71875</v>
      </c>
      <c r="F16" s="8">
        <f>RTD("market.rtd",,"YahooFinanceQuotes",Table2[[#This Row],[Symbol]],"Last:tick")</f>
        <v>0</v>
      </c>
      <c r="G16" s="5">
        <f>RTD("market.rtd",,"YahooFinanceQuotes",Table2[[#This Row],[Symbol]],"Last")</f>
        <v>204.35</v>
      </c>
      <c r="H16" s="7">
        <f>RTD("market.rtd",,"YahooFinanceQuotes",Table2[[#This Row],[Symbol]],"Change")</f>
        <v>0.35000609999999999</v>
      </c>
      <c r="I16" s="6">
        <f>RTD("market.rtd",,"YahooFinanceQuotes",Table2[[#This Row],[Symbol]],"ChangeInPercent")</f>
        <v>1.7157163E-3</v>
      </c>
      <c r="J16" s="5">
        <f>RTD("market.rtd",,"YahooFinanceQuotes",Table2[[#This Row],[Symbol]],"Open")</f>
        <v>202</v>
      </c>
      <c r="K16" s="5">
        <f>RTD("market.rtd",,"YahooFinanceQuotes",Table2[[#This Row],[Symbol]],"High")</f>
        <v>205</v>
      </c>
      <c r="L16" s="5">
        <f>RTD("market.rtd",,"YahooFinanceQuotes",Table2[[#This Row],[Symbol]],"Low")</f>
        <v>199.08</v>
      </c>
      <c r="M16" s="4">
        <f>RTD("market.rtd",,"YahooFinanceQuotes",Table2[[#This Row],[Symbol]],"Volume")</f>
        <v>129365529</v>
      </c>
      <c r="N16">
        <f>RTD("market.rtd",,"YahooFinanceQuotes",Table2[[#This Row],[Symbol]],"rtd_LastError")</f>
        <v>0</v>
      </c>
      <c r="O16" t="str">
        <f>RTD("market.rtd",,"YahooFinanceQuotes",Table2[[#This Row],[Symbol]],"rtd_LastMessage")</f>
        <v/>
      </c>
      <c r="P16" s="3">
        <f>RTD("market.rtd",,"YahooFinanceQuotes",Table2[[#This Row],[Symbol]],"rtd_LastUpdate")</f>
        <v>45410.600065347222</v>
      </c>
      <c r="Q16" s="2">
        <f>RTD("market.rtd",,"YahooFinanceQuotes",Table2[[#This Row],[Symbol]],"rtd_LastUpdateDate")</f>
        <v>45410</v>
      </c>
      <c r="R16" s="1">
        <f>RTD("market.rtd",,"YahooFinanceQuotes",Table2[[#This Row],[Symbol]],"rtd_LastUpdateTime")</f>
        <v>0.60006534722222227</v>
      </c>
    </row>
    <row r="17" spans="2:18" x14ac:dyDescent="0.25">
      <c r="B17" s="9" t="s">
        <v>26</v>
      </c>
      <c r="C17" s="3">
        <f>RTD("market.rtd",,"YahooFinanceQuotes",Table2[[#This Row],[Symbol]],"LastTradeDateTime")</f>
        <v>45408.747291666667</v>
      </c>
      <c r="D17" s="2">
        <f>RTD("market.rtd",,"YahooFinanceQuotes",Table2[[#This Row],[Symbol]],"LastTradeDate")</f>
        <v>45408</v>
      </c>
      <c r="E17" s="1">
        <f>RTD("market.rtd",,"YahooFinanceQuotes",Table2[[#This Row],[Symbol]],"LastTradeTime")</f>
        <v>0.74729166666666669</v>
      </c>
      <c r="F17" s="8">
        <f>RTD("market.rtd",,"YahooFinanceQuotes",Table2[[#This Row],[Symbol]],"Last:tick")</f>
        <v>0</v>
      </c>
      <c r="G17" s="5">
        <f>RTD("market.rtd",,"YahooFinanceQuotes",Table2[[#This Row],[Symbol]],"Last")</f>
        <v>5453</v>
      </c>
      <c r="H17" s="7">
        <f>RTD("market.rtd",,"YahooFinanceQuotes",Table2[[#This Row],[Symbol]],"Change")</f>
        <v>74</v>
      </c>
      <c r="I17" s="6">
        <f>RTD("market.rtd",,"YahooFinanceQuotes",Table2[[#This Row],[Symbol]],"ChangeInPercent")</f>
        <v>1.3757204E-2</v>
      </c>
      <c r="J17" s="5">
        <f>RTD("market.rtd",,"YahooFinanceQuotes",Table2[[#This Row],[Symbol]],"Open")</f>
        <v>5462</v>
      </c>
      <c r="K17" s="5">
        <f>RTD("market.rtd",,"YahooFinanceQuotes",Table2[[#This Row],[Symbol]],"High")</f>
        <v>5504</v>
      </c>
      <c r="L17" s="5">
        <f>RTD("market.rtd",,"YahooFinanceQuotes",Table2[[#This Row],[Symbol]],"Low")</f>
        <v>5444</v>
      </c>
      <c r="M17" s="4">
        <f>RTD("market.rtd",,"YahooFinanceQuotes",Table2[[#This Row],[Symbol]],"Volume")</f>
        <v>1705508</v>
      </c>
      <c r="N17">
        <f>RTD("market.rtd",,"YahooFinanceQuotes",Table2[[#This Row],[Symbol]],"rtd_LastError")</f>
        <v>0</v>
      </c>
      <c r="O17" t="str">
        <f>RTD("market.rtd",,"YahooFinanceQuotes",Table2[[#This Row],[Symbol]],"rtd_LastMessage")</f>
        <v/>
      </c>
      <c r="P17" s="3">
        <f>RTD("market.rtd",,"YahooFinanceQuotes",Table2[[#This Row],[Symbol]],"rtd_LastUpdate")</f>
        <v>45410.600126990743</v>
      </c>
      <c r="Q17" s="2">
        <f>RTD("market.rtd",,"YahooFinanceQuotes",Table2[[#This Row],[Symbol]],"rtd_LastUpdateDate")</f>
        <v>45410</v>
      </c>
      <c r="R17" s="1">
        <f>RTD("market.rtd",,"YahooFinanceQuotes",Table2[[#This Row],[Symbol]],"rtd_LastUpdateTime")</f>
        <v>0.60012699074074072</v>
      </c>
    </row>
    <row r="18" spans="2:18" x14ac:dyDescent="0.25">
      <c r="B18" s="9" t="s">
        <v>27</v>
      </c>
      <c r="C18" s="3">
        <f>RTD("market.rtd",,"YahooFinanceQuotes",Table2[[#This Row],[Symbol]],"LastTradeDateTime")</f>
        <v>45408.674097222225</v>
      </c>
      <c r="D18" s="2">
        <f>RTD("market.rtd",,"YahooFinanceQuotes",Table2[[#This Row],[Symbol]],"LastTradeDate")</f>
        <v>45408</v>
      </c>
      <c r="E18" s="1">
        <f>RTD("market.rtd",,"YahooFinanceQuotes",Table2[[#This Row],[Symbol]],"LastTradeTime")</f>
        <v>0.67409722222222224</v>
      </c>
      <c r="F18" s="8">
        <f>RTD("market.rtd",,"YahooFinanceQuotes",Table2[[#This Row],[Symbol]],"Last:tick")</f>
        <v>0</v>
      </c>
      <c r="G18" s="5">
        <f>RTD("market.rtd",,"YahooFinanceQuotes",Table2[[#This Row],[Symbol]],"Last")</f>
        <v>43.15</v>
      </c>
      <c r="H18" s="7">
        <f>RTD("market.rtd",,"YahooFinanceQuotes",Table2[[#This Row],[Symbol]],"Change")</f>
        <v>-2.0799979999999998</v>
      </c>
      <c r="I18" s="6">
        <f>RTD("market.rtd",,"YahooFinanceQuotes",Table2[[#This Row],[Symbol]],"ChangeInPercent")</f>
        <v>-4.5987134000000006E-2</v>
      </c>
      <c r="J18" s="5">
        <f>RTD("market.rtd",,"YahooFinanceQuotes",Table2[[#This Row],[Symbol]],"Open")</f>
        <v>43.6</v>
      </c>
      <c r="K18" s="5">
        <f>RTD("market.rtd",,"YahooFinanceQuotes",Table2[[#This Row],[Symbol]],"High")</f>
        <v>43.75</v>
      </c>
      <c r="L18" s="5">
        <f>RTD("market.rtd",,"YahooFinanceQuotes",Table2[[#This Row],[Symbol]],"Low")</f>
        <v>43.12</v>
      </c>
      <c r="M18" s="4">
        <f>RTD("market.rtd",,"YahooFinanceQuotes",Table2[[#This Row],[Symbol]],"Volume")</f>
        <v>16011898</v>
      </c>
      <c r="N18">
        <f>RTD("market.rtd",,"YahooFinanceQuotes",Table2[[#This Row],[Symbol]],"rtd_LastError")</f>
        <v>0</v>
      </c>
      <c r="O18" t="str">
        <f>RTD("market.rtd",,"YahooFinanceQuotes",Table2[[#This Row],[Symbol]],"rtd_LastMessage")</f>
        <v/>
      </c>
      <c r="P18" s="3">
        <f>RTD("market.rtd",,"YahooFinanceQuotes",Table2[[#This Row],[Symbol]],"rtd_LastUpdate")</f>
        <v>45410.600092696761</v>
      </c>
      <c r="Q18" s="2">
        <f>RTD("market.rtd",,"YahooFinanceQuotes",Table2[[#This Row],[Symbol]],"rtd_LastUpdateDate")</f>
        <v>45410</v>
      </c>
      <c r="R18" s="1">
        <f>RTD("market.rtd",,"YahooFinanceQuotes",Table2[[#This Row],[Symbol]],"rtd_LastUpdateTime")</f>
        <v>0.60009269675925925</v>
      </c>
    </row>
    <row r="19" spans="2:18" x14ac:dyDescent="0.25">
      <c r="B19" s="9" t="s">
        <v>28</v>
      </c>
      <c r="C19" s="3">
        <f>RTD("market.rtd",,"YahooFinanceQuotes",Table2[[#This Row],[Symbol]],"LastTradeDateTime")</f>
        <v>45408.674097222225</v>
      </c>
      <c r="D19" s="2">
        <f>RTD("market.rtd",,"YahooFinanceQuotes",Table2[[#This Row],[Symbol]],"LastTradeDate")</f>
        <v>45408</v>
      </c>
      <c r="E19" s="1">
        <f>RTD("market.rtd",,"YahooFinanceQuotes",Table2[[#This Row],[Symbol]],"LastTradeTime")</f>
        <v>0.67409722222222224</v>
      </c>
      <c r="F19" s="8">
        <f>RTD("market.rtd",,"YahooFinanceQuotes",Table2[[#This Row],[Symbol]],"Last:tick")</f>
        <v>0</v>
      </c>
      <c r="G19" s="5">
        <f>RTD("market.rtd",,"YahooFinanceQuotes",Table2[[#This Row],[Symbol]],"Last")</f>
        <v>130.85</v>
      </c>
      <c r="H19" s="7">
        <f>RTD("market.rtd",,"YahooFinanceQuotes",Table2[[#This Row],[Symbol]],"Change")</f>
        <v>1.4700012</v>
      </c>
      <c r="I19" s="6">
        <f>RTD("market.rtd",,"YahooFinanceQuotes",Table2[[#This Row],[Symbol]],"ChangeInPercent")</f>
        <v>1.1361889E-2</v>
      </c>
      <c r="J19" s="5">
        <f>RTD("market.rtd",,"YahooFinanceQuotes",Table2[[#This Row],[Symbol]],"Open")</f>
        <v>130.37</v>
      </c>
      <c r="K19" s="5">
        <f>RTD("market.rtd",,"YahooFinanceQuotes",Table2[[#This Row],[Symbol]],"High")</f>
        <v>131.17500000000001</v>
      </c>
      <c r="L19" s="5">
        <f>RTD("market.rtd",,"YahooFinanceQuotes",Table2[[#This Row],[Symbol]],"Low")</f>
        <v>128.97999999999999</v>
      </c>
      <c r="M19" s="4">
        <f>RTD("market.rtd",,"YahooFinanceQuotes",Table2[[#This Row],[Symbol]],"Volume")</f>
        <v>1767393</v>
      </c>
      <c r="N19">
        <f>RTD("market.rtd",,"YahooFinanceQuotes",Table2[[#This Row],[Symbol]],"rtd_LastError")</f>
        <v>0</v>
      </c>
      <c r="O19" t="str">
        <f>RTD("market.rtd",,"YahooFinanceQuotes",Table2[[#This Row],[Symbol]],"rtd_LastMessage")</f>
        <v/>
      </c>
      <c r="P19" s="3">
        <f>RTD("market.rtd",,"YahooFinanceQuotes",Table2[[#This Row],[Symbol]],"rtd_LastUpdate")</f>
        <v>45410.6000240625</v>
      </c>
      <c r="Q19" s="2">
        <f>RTD("market.rtd",,"YahooFinanceQuotes",Table2[[#This Row],[Symbol]],"rtd_LastUpdateDate")</f>
        <v>45410</v>
      </c>
      <c r="R19" s="1">
        <f>RTD("market.rtd",,"YahooFinanceQuotes",Table2[[#This Row],[Symbol]],"rtd_LastUpdateTime")</f>
        <v>0.60002406249999996</v>
      </c>
    </row>
    <row r="20" spans="2:18" x14ac:dyDescent="0.25">
      <c r="B20" s="9" t="s">
        <v>29</v>
      </c>
      <c r="C20" s="3">
        <f>RTD("market.rtd",,"YahooFinanceQuotes",Table2[[#This Row],[Symbol]],"LastTradeDateTime")</f>
        <v>45408.75</v>
      </c>
      <c r="D20" s="2">
        <f>RTD("market.rtd",,"YahooFinanceQuotes",Table2[[#This Row],[Symbol]],"LastTradeDate")</f>
        <v>45408</v>
      </c>
      <c r="E20" s="1">
        <f>RTD("market.rtd",,"YahooFinanceQuotes",Table2[[#This Row],[Symbol]],"LastTradeTime")</f>
        <v>0.75</v>
      </c>
      <c r="F20" s="8">
        <f>RTD("market.rtd",,"YahooFinanceQuotes",Table2[[#This Row],[Symbol]],"Last:tick")</f>
        <v>0</v>
      </c>
      <c r="G20" s="5">
        <f>RTD("market.rtd",,"YahooFinanceQuotes",Table2[[#This Row],[Symbol]],"Last")</f>
        <v>18161.009999999998</v>
      </c>
      <c r="H20" s="7">
        <f>RTD("market.rtd",,"YahooFinanceQuotes",Table2[[#This Row],[Symbol]],"Change")</f>
        <v>243.70898</v>
      </c>
      <c r="I20" s="6">
        <f>RTD("market.rtd",,"YahooFinanceQuotes",Table2[[#This Row],[Symbol]],"ChangeInPercent")</f>
        <v>1.360188E-2</v>
      </c>
      <c r="J20" s="5">
        <f>RTD("market.rtd",,"YahooFinanceQuotes",Table2[[#This Row],[Symbol]],"Open")</f>
        <v>17920.73</v>
      </c>
      <c r="K20" s="5">
        <f>RTD("market.rtd",,"YahooFinanceQuotes",Table2[[#This Row],[Symbol]],"High")</f>
        <v>18199.71</v>
      </c>
      <c r="L20" s="5">
        <f>RTD("market.rtd",,"YahooFinanceQuotes",Table2[[#This Row],[Symbol]],"Low")</f>
        <v>17920.73</v>
      </c>
      <c r="M20" s="4">
        <f>RTD("market.rtd",,"YahooFinanceQuotes",Table2[[#This Row],[Symbol]],"Volume")</f>
        <v>0</v>
      </c>
      <c r="N20">
        <f>RTD("market.rtd",,"YahooFinanceQuotes",Table2[[#This Row],[Symbol]],"rtd_LastError")</f>
        <v>0</v>
      </c>
      <c r="O20" t="str">
        <f>RTD("market.rtd",,"YahooFinanceQuotes",Table2[[#This Row],[Symbol]],"rtd_LastMessage")</f>
        <v/>
      </c>
      <c r="P20" s="3">
        <f>RTD("market.rtd",,"YahooFinanceQuotes",Table2[[#This Row],[Symbol]],"rtd_LastUpdate")</f>
        <v>45410.6000584375</v>
      </c>
      <c r="Q20" s="2">
        <f>RTD("market.rtd",,"YahooFinanceQuotes",Table2[[#This Row],[Symbol]],"rtd_LastUpdateDate")</f>
        <v>45410</v>
      </c>
      <c r="R20" s="1">
        <f>RTD("market.rtd",,"YahooFinanceQuotes",Table2[[#This Row],[Symbol]],"rtd_LastUpdateTime")</f>
        <v>0.60005843749999999</v>
      </c>
    </row>
    <row r="21" spans="2:18" x14ac:dyDescent="0.25">
      <c r="B21" s="9" t="s">
        <v>30</v>
      </c>
      <c r="C21" s="3">
        <f>RTD("market.rtd",,"YahooFinanceQuotes",Table2[[#This Row],[Symbol]],"LastTradeDateTime")</f>
        <v>45408.735381944447</v>
      </c>
      <c r="D21" s="2">
        <f>RTD("market.rtd",,"YahooFinanceQuotes",Table2[[#This Row],[Symbol]],"LastTradeDate")</f>
        <v>45408</v>
      </c>
      <c r="E21" s="1">
        <f>RTD("market.rtd",,"YahooFinanceQuotes",Table2[[#This Row],[Symbol]],"LastTradeTime")</f>
        <v>0.73538194444444449</v>
      </c>
      <c r="F21" s="8">
        <f>RTD("market.rtd",,"YahooFinanceQuotes",Table2[[#This Row],[Symbol]],"Last:tick")</f>
        <v>0</v>
      </c>
      <c r="G21" s="5">
        <f>RTD("market.rtd",,"YahooFinanceQuotes",Table2[[#This Row],[Symbol]],"Last")</f>
        <v>14.105</v>
      </c>
      <c r="H21" s="7">
        <f>RTD("market.rtd",,"YahooFinanceQuotes",Table2[[#This Row],[Symbol]],"Change")</f>
        <v>0.05</v>
      </c>
      <c r="I21" s="6">
        <f>RTD("market.rtd",,"YahooFinanceQuotes",Table2[[#This Row],[Symbol]],"ChangeInPercent")</f>
        <v>3.5573982999999999E-3</v>
      </c>
      <c r="J21" s="5">
        <f>RTD("market.rtd",,"YahooFinanceQuotes",Table2[[#This Row],[Symbol]],"Open")</f>
        <v>14.145</v>
      </c>
      <c r="K21" s="5">
        <f>RTD("market.rtd",,"YahooFinanceQuotes",Table2[[#This Row],[Symbol]],"High")</f>
        <v>14.31</v>
      </c>
      <c r="L21" s="5">
        <f>RTD("market.rtd",,"YahooFinanceQuotes",Table2[[#This Row],[Symbol]],"Low")</f>
        <v>14.1</v>
      </c>
      <c r="M21" s="4">
        <f>RTD("market.rtd",,"YahooFinanceQuotes",Table2[[#This Row],[Symbol]],"Volume")</f>
        <v>4919372</v>
      </c>
      <c r="N21">
        <f>RTD("market.rtd",,"YahooFinanceQuotes",Table2[[#This Row],[Symbol]],"rtd_LastError")</f>
        <v>0</v>
      </c>
      <c r="O21" t="str">
        <f>RTD("market.rtd",,"YahooFinanceQuotes",Table2[[#This Row],[Symbol]],"rtd_LastMessage")</f>
        <v/>
      </c>
      <c r="P21" s="3">
        <f>RTD("market.rtd",,"YahooFinanceQuotes",Table2[[#This Row],[Symbol]],"rtd_LastUpdate")</f>
        <v>45410.600030891204</v>
      </c>
      <c r="Q21" s="2">
        <f>RTD("market.rtd",,"YahooFinanceQuotes",Table2[[#This Row],[Symbol]],"rtd_LastUpdateDate")</f>
        <v>45410</v>
      </c>
      <c r="R21" s="1">
        <f>RTD("market.rtd",,"YahooFinanceQuotes",Table2[[#This Row],[Symbol]],"rtd_LastUpdateTime")</f>
        <v>0.60003089120370368</v>
      </c>
    </row>
    <row r="22" spans="2:18" x14ac:dyDescent="0.25">
      <c r="B22" s="9" t="s">
        <v>31</v>
      </c>
      <c r="C22" s="3">
        <f>RTD("market.rtd",,"YahooFinanceQuotes",Table2[[#This Row],[Symbol]],"LastTradeDateTime")</f>
        <v>45408.73265046296</v>
      </c>
      <c r="D22" s="2">
        <f>RTD("market.rtd",,"YahooFinanceQuotes",Table2[[#This Row],[Symbol]],"LastTradeDate")</f>
        <v>45408</v>
      </c>
      <c r="E22" s="1">
        <f>RTD("market.rtd",,"YahooFinanceQuotes",Table2[[#This Row],[Symbol]],"LastTradeTime")</f>
        <v>0.73265046296296299</v>
      </c>
      <c r="F22" s="8">
        <f>RTD("market.rtd",,"YahooFinanceQuotes",Table2[[#This Row],[Symbol]],"Last:tick")</f>
        <v>0</v>
      </c>
      <c r="G22" s="5">
        <f>RTD("market.rtd",,"YahooFinanceQuotes",Table2[[#This Row],[Symbol]],"Last")</f>
        <v>12.41</v>
      </c>
      <c r="H22" s="7">
        <f>RTD("market.rtd",,"YahooFinanceQuotes",Table2[[#This Row],[Symbol]],"Change")</f>
        <v>-3.9999960000000001E-2</v>
      </c>
      <c r="I22" s="6">
        <f>RTD("market.rtd",,"YahooFinanceQuotes",Table2[[#This Row],[Symbol]],"ChangeInPercent")</f>
        <v>-3.2128483E-3</v>
      </c>
      <c r="J22" s="5">
        <f>RTD("market.rtd",,"YahooFinanceQuotes",Table2[[#This Row],[Symbol]],"Open")</f>
        <v>12.425000000000001</v>
      </c>
      <c r="K22" s="5">
        <f>RTD("market.rtd",,"YahooFinanceQuotes",Table2[[#This Row],[Symbol]],"High")</f>
        <v>12.535</v>
      </c>
      <c r="L22" s="5">
        <f>RTD("market.rtd",,"YahooFinanceQuotes",Table2[[#This Row],[Symbol]],"Low")</f>
        <v>12.404999999999999</v>
      </c>
      <c r="M22" s="4">
        <f>RTD("market.rtd",,"YahooFinanceQuotes",Table2[[#This Row],[Symbol]],"Volume")</f>
        <v>4331777</v>
      </c>
      <c r="N22">
        <f>RTD("market.rtd",,"YahooFinanceQuotes",Table2[[#This Row],[Symbol]],"rtd_LastError")</f>
        <v>0</v>
      </c>
      <c r="O22" t="str">
        <f>RTD("market.rtd",,"YahooFinanceQuotes",Table2[[#This Row],[Symbol]],"rtd_LastMessage")</f>
        <v/>
      </c>
      <c r="P22" s="3">
        <f>RTD("market.rtd",,"YahooFinanceQuotes",Table2[[#This Row],[Symbol]],"rtd_LastUpdate")</f>
        <v>45410.600154363427</v>
      </c>
      <c r="Q22" s="2">
        <f>RTD("market.rtd",,"YahooFinanceQuotes",Table2[[#This Row],[Symbol]],"rtd_LastUpdateDate")</f>
        <v>45410</v>
      </c>
      <c r="R22" s="1">
        <f>RTD("market.rtd",,"YahooFinanceQuotes",Table2[[#This Row],[Symbol]],"rtd_LastUpdateTime")</f>
        <v>0.60015436342592587</v>
      </c>
    </row>
    <row r="23" spans="2:18" x14ac:dyDescent="0.25">
      <c r="B23" s="9" t="s">
        <v>32</v>
      </c>
      <c r="C23" s="3">
        <f>RTD("market.rtd",,"YahooFinanceQuotes",Table2[[#This Row],[Symbol]],"LastTradeDateTime")</f>
        <v>45408.732858796298</v>
      </c>
      <c r="D23" s="2">
        <f>RTD("market.rtd",,"YahooFinanceQuotes",Table2[[#This Row],[Symbol]],"LastTradeDate")</f>
        <v>45408</v>
      </c>
      <c r="E23" s="1">
        <f>RTD("market.rtd",,"YahooFinanceQuotes",Table2[[#This Row],[Symbol]],"LastTradeTime")</f>
        <v>0.73285879629629624</v>
      </c>
      <c r="F23" s="8">
        <f>RTD("market.rtd",,"YahooFinanceQuotes",Table2[[#This Row],[Symbol]],"Last:tick")</f>
        <v>0</v>
      </c>
      <c r="G23" s="5">
        <f>RTD("market.rtd",,"YahooFinanceQuotes",Table2[[#This Row],[Symbol]],"Last")</f>
        <v>14.555</v>
      </c>
      <c r="H23" s="7">
        <f>RTD("market.rtd",,"YahooFinanceQuotes",Table2[[#This Row],[Symbol]],"Change")</f>
        <v>7.9999920000000002E-2</v>
      </c>
      <c r="I23" s="6">
        <f>RTD("market.rtd",,"YahooFinanceQuotes",Table2[[#This Row],[Symbol]],"ChangeInPercent")</f>
        <v>5.5267650000000003E-3</v>
      </c>
      <c r="J23" s="5">
        <f>RTD("market.rtd",,"YahooFinanceQuotes",Table2[[#This Row],[Symbol]],"Open")</f>
        <v>14.55</v>
      </c>
      <c r="K23" s="5">
        <f>RTD("market.rtd",,"YahooFinanceQuotes",Table2[[#This Row],[Symbol]],"High")</f>
        <v>14.7</v>
      </c>
      <c r="L23" s="5">
        <f>RTD("market.rtd",,"YahooFinanceQuotes",Table2[[#This Row],[Symbol]],"Low")</f>
        <v>14.54</v>
      </c>
      <c r="M23" s="4">
        <f>RTD("market.rtd",,"YahooFinanceQuotes",Table2[[#This Row],[Symbol]],"Volume")</f>
        <v>5330648</v>
      </c>
      <c r="N23">
        <f>RTD("market.rtd",,"YahooFinanceQuotes",Table2[[#This Row],[Symbol]],"rtd_LastError")</f>
        <v>0</v>
      </c>
      <c r="O23" t="str">
        <f>RTD("market.rtd",,"YahooFinanceQuotes",Table2[[#This Row],[Symbol]],"rtd_LastMessage")</f>
        <v/>
      </c>
      <c r="P23" s="3">
        <f>RTD("market.rtd",,"YahooFinanceQuotes",Table2[[#This Row],[Symbol]],"rtd_LastUpdate")</f>
        <v>45410.600099560186</v>
      </c>
      <c r="Q23" s="2">
        <f>RTD("market.rtd",,"YahooFinanceQuotes",Table2[[#This Row],[Symbol]],"rtd_LastUpdateDate")</f>
        <v>45410</v>
      </c>
      <c r="R23" s="1">
        <f>RTD("market.rtd",,"YahooFinanceQuotes",Table2[[#This Row],[Symbol]],"rtd_LastUpdateTime")</f>
        <v>0.60009956018518518</v>
      </c>
    </row>
    <row r="24" spans="2:18" x14ac:dyDescent="0.25">
      <c r="B24" s="9" t="s">
        <v>33</v>
      </c>
      <c r="C24" s="3">
        <f>RTD("market.rtd",,"YahooFinanceQuotes",Table2[[#This Row],[Symbol]],"LastTradeDateTime")</f>
        <v>45408.732881944445</v>
      </c>
      <c r="D24" s="2">
        <f>RTD("market.rtd",,"YahooFinanceQuotes",Table2[[#This Row],[Symbol]],"LastTradeDate")</f>
        <v>45408</v>
      </c>
      <c r="E24" s="1">
        <f>RTD("market.rtd",,"YahooFinanceQuotes",Table2[[#This Row],[Symbol]],"LastTradeTime")</f>
        <v>0.73288194444444443</v>
      </c>
      <c r="F24" s="8">
        <f>RTD("market.rtd",,"YahooFinanceQuotes",Table2[[#This Row],[Symbol]],"Last:tick")</f>
        <v>0</v>
      </c>
      <c r="G24" s="5">
        <f>RTD("market.rtd",,"YahooFinanceQuotes",Table2[[#This Row],[Symbol]],"Last")</f>
        <v>67.010000000000005</v>
      </c>
      <c r="H24" s="7">
        <f>RTD("market.rtd",,"YahooFinanceQuotes",Table2[[#This Row],[Symbol]],"Change")</f>
        <v>-1.3499985000000001</v>
      </c>
      <c r="I24" s="6">
        <f>RTD("market.rtd",,"YahooFinanceQuotes",Table2[[#This Row],[Symbol]],"ChangeInPercent")</f>
        <v>-1.9748370000000001E-2</v>
      </c>
      <c r="J24" s="5">
        <f>RTD("market.rtd",,"YahooFinanceQuotes",Table2[[#This Row],[Symbol]],"Open")</f>
        <v>68.959999999999994</v>
      </c>
      <c r="K24" s="5">
        <f>RTD("market.rtd",,"YahooFinanceQuotes",Table2[[#This Row],[Symbol]],"High")</f>
        <v>69.08</v>
      </c>
      <c r="L24" s="5">
        <f>RTD("market.rtd",,"YahooFinanceQuotes",Table2[[#This Row],[Symbol]],"Low")</f>
        <v>66.75</v>
      </c>
      <c r="M24" s="4">
        <f>RTD("market.rtd",,"YahooFinanceQuotes",Table2[[#This Row],[Symbol]],"Volume")</f>
        <v>3211049</v>
      </c>
      <c r="N24">
        <f>RTD("market.rtd",,"YahooFinanceQuotes",Table2[[#This Row],[Symbol]],"rtd_LastError")</f>
        <v>0</v>
      </c>
      <c r="O24" t="str">
        <f>RTD("market.rtd",,"YahooFinanceQuotes",Table2[[#This Row],[Symbol]],"rtd_LastMessage")</f>
        <v/>
      </c>
      <c r="P24" s="3">
        <f>RTD("market.rtd",,"YahooFinanceQuotes",Table2[[#This Row],[Symbol]],"rtd_LastUpdate")</f>
        <v>45410.60008585648</v>
      </c>
      <c r="Q24" s="2">
        <f>RTD("market.rtd",,"YahooFinanceQuotes",Table2[[#This Row],[Symbol]],"rtd_LastUpdateDate")</f>
        <v>45410</v>
      </c>
      <c r="R24" s="1">
        <f>RTD("market.rtd",,"YahooFinanceQuotes",Table2[[#This Row],[Symbol]],"rtd_LastUpdateTime")</f>
        <v>0.60008585648148149</v>
      </c>
    </row>
  </sheetData>
  <conditionalFormatting sqref="B4:B24">
    <cfRule type="expression" dxfId="20" priority="1">
      <formula>$H4&lt;0</formula>
    </cfRule>
    <cfRule type="expression" dxfId="19" priority="2">
      <formula>$H4&gt;0</formula>
    </cfRule>
  </conditionalFormatting>
  <conditionalFormatting sqref="F4:F24">
    <cfRule type="iconSet" priority="58">
      <iconSet iconSet="3Arrows" showValue="0">
        <cfvo type="percent" val="0"/>
        <cfvo type="num" val="0"/>
        <cfvo type="num" val="1"/>
      </iconSet>
    </cfRule>
  </conditionalFormatting>
  <conditionalFormatting sqref="G4:G24">
    <cfRule type="expression" dxfId="18" priority="3">
      <formula>$F4&lt;0</formula>
    </cfRule>
    <cfRule type="expression" dxfId="17" priority="4">
      <formula>$F4&gt;0</formula>
    </cfRule>
  </conditionalFormatting>
  <conditionalFormatting sqref="I4:I24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M24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51181102362204722" top="0.55118110236220474" bottom="0.74803149606299213" header="0.31496062992125984" footer="0.31496062992125984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F62"/>
  <sheetViews>
    <sheetView showGridLines="0" zoomScale="120" zoomScaleNormal="12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42578125" customWidth="1"/>
    <col min="2" max="2" width="32.28515625" customWidth="1"/>
    <col min="3" max="3" width="15.85546875" bestFit="1" customWidth="1"/>
  </cols>
  <sheetData>
    <row r="1" spans="2:5" x14ac:dyDescent="0.25">
      <c r="B1" s="10" t="s">
        <v>0</v>
      </c>
      <c r="C1" s="48" t="s">
        <v>95</v>
      </c>
      <c r="E1" t="s">
        <v>96</v>
      </c>
    </row>
    <row r="2" spans="2:5" x14ac:dyDescent="0.25">
      <c r="C2" s="11"/>
    </row>
    <row r="3" spans="2:5" x14ac:dyDescent="0.25">
      <c r="B3" s="12" t="s">
        <v>34</v>
      </c>
      <c r="C3" s="13" t="str">
        <f>C1</f>
        <v>YahooFinanceQuotes</v>
      </c>
    </row>
    <row r="4" spans="2:5" x14ac:dyDescent="0.25">
      <c r="B4" s="14" t="s">
        <v>35</v>
      </c>
      <c r="C4" s="27"/>
    </row>
    <row r="5" spans="2:5" x14ac:dyDescent="0.25">
      <c r="B5" s="15" t="s">
        <v>17</v>
      </c>
      <c r="C5" s="16" t="str">
        <f>IFERROR(RTD("market.rtd",,C$1,$B$1,$B5),"-")</f>
        <v>AAPL</v>
      </c>
    </row>
    <row r="6" spans="2:5" x14ac:dyDescent="0.25">
      <c r="B6" s="17" t="s">
        <v>36</v>
      </c>
      <c r="C6" s="18" t="str">
        <f>IFERROR(RTD("market.rtd",,C$1,$B$1,$B6),"-")</f>
        <v>Apple Inc.</v>
      </c>
    </row>
    <row r="7" spans="2:5" x14ac:dyDescent="0.25">
      <c r="B7" s="17" t="s">
        <v>38</v>
      </c>
      <c r="C7" s="18" t="str">
        <f>IFERROR(RTD("market.rtd",,C$1,$B$1,$B7),"-")</f>
        <v>NMS</v>
      </c>
    </row>
    <row r="8" spans="2:5" x14ac:dyDescent="0.25">
      <c r="B8" s="17" t="s">
        <v>39</v>
      </c>
      <c r="C8" s="19">
        <f>IFERROR(RTD("market.rtd",,C$1,$B$1,$B8),"-")</f>
        <v>45414.833333333336</v>
      </c>
    </row>
    <row r="9" spans="2:5" x14ac:dyDescent="0.25">
      <c r="B9" s="14" t="s">
        <v>40</v>
      </c>
      <c r="C9" s="27"/>
    </row>
    <row r="10" spans="2:5" x14ac:dyDescent="0.25">
      <c r="B10" s="17" t="s">
        <v>41</v>
      </c>
      <c r="C10" s="19">
        <f>IFERROR(RTD("market.rtd",,C$1,$B$1,$B10),"-")</f>
        <v>45408</v>
      </c>
    </row>
    <row r="11" spans="2:5" x14ac:dyDescent="0.25">
      <c r="B11" s="17" t="s">
        <v>42</v>
      </c>
      <c r="C11" s="20">
        <f>IFERROR(RTD("market.rtd",,C$1,$B$1,$B11),"-")</f>
        <v>0.66667824074074078</v>
      </c>
    </row>
    <row r="12" spans="2:5" x14ac:dyDescent="0.25">
      <c r="B12" s="17" t="s">
        <v>43</v>
      </c>
      <c r="C12" s="21">
        <f>IFERROR(RTD("market.rtd",,C$1,$B$1,$B12),"-")</f>
        <v>45408.666678240741</v>
      </c>
    </row>
    <row r="13" spans="2:5" x14ac:dyDescent="0.25">
      <c r="B13" s="17" t="s">
        <v>44</v>
      </c>
      <c r="C13" s="18">
        <f>IFERROR(RTD("market.rtd",,C$1,$B$1,$B13),"-")</f>
        <v>169.23</v>
      </c>
    </row>
    <row r="14" spans="2:5" x14ac:dyDescent="0.25">
      <c r="B14" s="17" t="s">
        <v>45</v>
      </c>
      <c r="C14" s="18">
        <f>IFERROR(RTD("market.rtd",,C$1,$B$1,$B14),"-")</f>
        <v>169.39</v>
      </c>
    </row>
    <row r="15" spans="2:5" x14ac:dyDescent="0.25">
      <c r="B15" s="17" t="s">
        <v>46</v>
      </c>
      <c r="C15" s="18">
        <f>IFERROR(RTD("market.rtd",,C$1,$B$1,$B15),"-")</f>
        <v>2</v>
      </c>
    </row>
    <row r="16" spans="2:5" x14ac:dyDescent="0.25">
      <c r="B16" s="17" t="s">
        <v>47</v>
      </c>
      <c r="C16" s="18">
        <f>IFERROR(RTD("market.rtd",,C$1,$B$1,$B16),"-")</f>
        <v>6</v>
      </c>
    </row>
    <row r="17" spans="2:3" x14ac:dyDescent="0.25">
      <c r="B17" s="17" t="s">
        <v>48</v>
      </c>
      <c r="C17" s="22" t="str">
        <f>IFERROR(RTD("market.rtd",,C$1,$B$1,$B17),"-")</f>
        <v>169.23x2</v>
      </c>
    </row>
    <row r="18" spans="2:3" x14ac:dyDescent="0.25">
      <c r="B18" s="17" t="s">
        <v>49</v>
      </c>
      <c r="C18" s="22" t="str">
        <f>IFERROR(RTD("market.rtd",,C$1,$B$1,$B18),"-")</f>
        <v>169.39x6</v>
      </c>
    </row>
    <row r="19" spans="2:3" x14ac:dyDescent="0.25">
      <c r="B19" s="17" t="s">
        <v>12</v>
      </c>
      <c r="C19" s="18">
        <f>IFERROR(RTD("market.rtd",,C$1,$B$1,$B19),"-")</f>
        <v>169.3</v>
      </c>
    </row>
    <row r="20" spans="2:3" x14ac:dyDescent="0.25">
      <c r="B20" s="17" t="s">
        <v>11</v>
      </c>
      <c r="C20" s="18">
        <f>IFERROR(RTD("market.rtd",,C$1,$B$1,$B20),"-")</f>
        <v>-0.58999634000000001</v>
      </c>
    </row>
    <row r="21" spans="2:3" x14ac:dyDescent="0.25">
      <c r="B21" s="17" t="s">
        <v>50</v>
      </c>
      <c r="C21" s="23">
        <f>IFERROR(RTD("market.rtd",,C$1,$B$1,$B21),"-")</f>
        <v>-3.4728140000000003E-3</v>
      </c>
    </row>
    <row r="22" spans="2:3" x14ac:dyDescent="0.25">
      <c r="B22" s="17" t="s">
        <v>9</v>
      </c>
      <c r="C22" s="18">
        <f>IFERROR(RTD("market.rtd",,C$1,$B$1,$B22),"-")</f>
        <v>169.87</v>
      </c>
    </row>
    <row r="23" spans="2:3" x14ac:dyDescent="0.25">
      <c r="B23" s="17" t="s">
        <v>8</v>
      </c>
      <c r="C23" s="18">
        <f>IFERROR(RTD("market.rtd",,C$1,$B$1,$B23),"-")</f>
        <v>171.34</v>
      </c>
    </row>
    <row r="24" spans="2:3" x14ac:dyDescent="0.25">
      <c r="B24" s="17" t="s">
        <v>7</v>
      </c>
      <c r="C24" s="18">
        <f>IFERROR(RTD("market.rtd",,C$1,$B$1,$B24),"-")</f>
        <v>169.19</v>
      </c>
    </row>
    <row r="25" spans="2:3" x14ac:dyDescent="0.25">
      <c r="B25" s="17" t="s">
        <v>6</v>
      </c>
      <c r="C25" s="24">
        <f>IFERROR(RTD("market.rtd",,C$1,$B$1,$B25),"-")</f>
        <v>44838354</v>
      </c>
    </row>
    <row r="26" spans="2:3" x14ac:dyDescent="0.25">
      <c r="B26" s="17" t="s">
        <v>51</v>
      </c>
      <c r="C26" s="18">
        <f>IFERROR(RTD("market.rtd",,C$1,$B$1,$B26),"-")</f>
        <v>169.89</v>
      </c>
    </row>
    <row r="27" spans="2:3" x14ac:dyDescent="0.25">
      <c r="B27" s="17" t="s">
        <v>52</v>
      </c>
      <c r="C27" s="22" t="str">
        <f>IFERROR(RTD("market.rtd",,C$1,$B$1,$B27),"-")</f>
        <v>169.19 - 171.34</v>
      </c>
    </row>
    <row r="28" spans="2:3" x14ac:dyDescent="0.25">
      <c r="B28" s="14" t="s">
        <v>53</v>
      </c>
      <c r="C28" s="27"/>
    </row>
    <row r="29" spans="2:3" x14ac:dyDescent="0.25">
      <c r="B29" s="17" t="s">
        <v>54</v>
      </c>
      <c r="C29" s="19" t="str">
        <f>IFERROR(RTD("market.rtd",,C$1,$B$1,$B29),"-")</f>
        <v>-</v>
      </c>
    </row>
    <row r="30" spans="2:3" x14ac:dyDescent="0.25">
      <c r="B30" s="17" t="s">
        <v>55</v>
      </c>
      <c r="C30" s="20" t="str">
        <f>IFERROR(RTD("market.rtd",,C$1,$B$1,$B30),"-")</f>
        <v>-</v>
      </c>
    </row>
    <row r="31" spans="2:3" x14ac:dyDescent="0.25">
      <c r="B31" s="17" t="s">
        <v>56</v>
      </c>
      <c r="C31" s="21" t="str">
        <f>IFERROR(RTD("market.rtd",,C$1,$B$1,$B31),"-")</f>
        <v>-</v>
      </c>
    </row>
    <row r="32" spans="2:3" x14ac:dyDescent="0.25">
      <c r="B32" s="17" t="s">
        <v>57</v>
      </c>
      <c r="C32" s="18" t="str">
        <f>IFERROR(RTD("market.rtd",,C$1,$B$1,$B32),"-")</f>
        <v>-</v>
      </c>
    </row>
    <row r="33" spans="2:3" x14ac:dyDescent="0.25">
      <c r="B33" s="17" t="s">
        <v>58</v>
      </c>
      <c r="C33" s="18" t="str">
        <f>IFERROR(RTD("market.rtd",,C$1,$B$1,$B33),"-")</f>
        <v>-</v>
      </c>
    </row>
    <row r="34" spans="2:3" x14ac:dyDescent="0.25">
      <c r="B34" s="17" t="s">
        <v>59</v>
      </c>
      <c r="C34" s="23" t="str">
        <f>IFERROR(RTD("market.rtd",,C$1,$B$1,$B34),"-")</f>
        <v>-</v>
      </c>
    </row>
    <row r="35" spans="2:3" x14ac:dyDescent="0.25">
      <c r="B35" s="14" t="s">
        <v>60</v>
      </c>
      <c r="C35" s="27"/>
    </row>
    <row r="36" spans="2:3" x14ac:dyDescent="0.25">
      <c r="B36" s="17" t="s">
        <v>61</v>
      </c>
      <c r="C36" s="18" t="str">
        <f>IFERROR(RTD("market.rtd",,C$1,$B$1,$B36),"-")</f>
        <v>-</v>
      </c>
    </row>
    <row r="37" spans="2:3" x14ac:dyDescent="0.25">
      <c r="B37" s="17" t="s">
        <v>62</v>
      </c>
      <c r="C37" s="18">
        <f>IFERROR(RTD("market.rtd",,C$1,$B$1,$B37),"-")</f>
        <v>199.62</v>
      </c>
    </row>
    <row r="38" spans="2:3" x14ac:dyDescent="0.25">
      <c r="B38" s="17" t="s">
        <v>63</v>
      </c>
      <c r="C38" s="18">
        <f>IFERROR(RTD("market.rtd",,C$1,$B$1,$B38),"-")</f>
        <v>164.08</v>
      </c>
    </row>
    <row r="39" spans="2:3" x14ac:dyDescent="0.25">
      <c r="B39" s="17" t="s">
        <v>64</v>
      </c>
      <c r="C39" s="22" t="str">
        <f>IFERROR(RTD("market.rtd",,C$1,$B$1,$B39),"-")</f>
        <v>164.08 - 199.62</v>
      </c>
    </row>
    <row r="40" spans="2:3" x14ac:dyDescent="0.25">
      <c r="B40" s="17" t="s">
        <v>65</v>
      </c>
      <c r="C40" s="18">
        <f>IFERROR(RTD("market.rtd",,C$1,$B$1,$B40),"-")</f>
        <v>-30.319991999999999</v>
      </c>
    </row>
    <row r="41" spans="2:3" x14ac:dyDescent="0.25">
      <c r="B41" s="17" t="s">
        <v>66</v>
      </c>
      <c r="C41" s="18">
        <f>IFERROR(RTD("market.rtd",,C$1,$B$1,$B41),"-")</f>
        <v>5.2200009999999999</v>
      </c>
    </row>
    <row r="42" spans="2:3" x14ac:dyDescent="0.25">
      <c r="B42" s="17" t="s">
        <v>67</v>
      </c>
      <c r="C42" s="23">
        <f>IFERROR(RTD("market.rtd",,C$1,$B$1,$B42),"-")</f>
        <v>-0.15188855000000001</v>
      </c>
    </row>
    <row r="43" spans="2:3" x14ac:dyDescent="0.25">
      <c r="B43" s="17" t="s">
        <v>68</v>
      </c>
      <c r="C43" s="23">
        <f>IFERROR(RTD("market.rtd",,C$1,$B$1,$B43),"-")</f>
        <v>3.1800000000000002E-2</v>
      </c>
    </row>
    <row r="44" spans="2:3" x14ac:dyDescent="0.25">
      <c r="B44" s="17" t="s">
        <v>69</v>
      </c>
      <c r="C44" s="24">
        <f>IFERROR(RTD("market.rtd",,C$1,$B$1,$B44),"-")</f>
        <v>61336223</v>
      </c>
    </row>
    <row r="45" spans="2:3" x14ac:dyDescent="0.25">
      <c r="B45" s="14" t="s">
        <v>70</v>
      </c>
      <c r="C45" s="27"/>
    </row>
    <row r="46" spans="2:3" x14ac:dyDescent="0.25">
      <c r="B46" s="17" t="s">
        <v>71</v>
      </c>
      <c r="C46" s="22">
        <f>IFERROR(RTD("market.rtd",,C$1,$B$1,$B46),"-")</f>
        <v>2614313615360</v>
      </c>
    </row>
    <row r="47" spans="2:3" x14ac:dyDescent="0.25">
      <c r="B47" s="17" t="s">
        <v>72</v>
      </c>
      <c r="C47" s="24">
        <f>IFERROR(RTD("market.rtd",,C$1,$B$1,$B47),"-")</f>
        <v>2614313615360</v>
      </c>
    </row>
    <row r="48" spans="2:3" x14ac:dyDescent="0.25">
      <c r="B48" s="17" t="s">
        <v>73</v>
      </c>
      <c r="C48" s="18">
        <f>IFERROR(RTD("market.rtd",,C$1,$B$1,$B48),"-")</f>
        <v>26.329706000000002</v>
      </c>
    </row>
    <row r="49" spans="2:6" x14ac:dyDescent="0.25">
      <c r="B49" s="17" t="s">
        <v>74</v>
      </c>
      <c r="C49" s="18">
        <f>IFERROR(RTD("market.rtd",,C$1,$B$1,$B49),"-")</f>
        <v>23.744741000000001</v>
      </c>
    </row>
    <row r="50" spans="2:6" x14ac:dyDescent="0.25">
      <c r="B50" s="17" t="s">
        <v>75</v>
      </c>
      <c r="C50" s="18" t="str">
        <f>IFERROR(RTD("market.rtd",,C$1,$B$1,$B50),"-")</f>
        <v>-</v>
      </c>
    </row>
    <row r="51" spans="2:6" x14ac:dyDescent="0.25">
      <c r="B51" s="17" t="s">
        <v>76</v>
      </c>
      <c r="C51" s="18" t="str">
        <f>IFERROR(RTD("market.rtd",,C$1,$B$1,$B51),"-")</f>
        <v>-</v>
      </c>
    </row>
    <row r="52" spans="2:6" x14ac:dyDescent="0.25">
      <c r="B52" s="14" t="s">
        <v>77</v>
      </c>
      <c r="C52" s="27"/>
    </row>
    <row r="53" spans="2:6" x14ac:dyDescent="0.25">
      <c r="B53" s="17" t="s">
        <v>78</v>
      </c>
      <c r="C53" s="18" t="str">
        <f>IFERROR(RTD("market.rtd",,C$1,$B$1,$B53),"-")</f>
        <v>-</v>
      </c>
    </row>
    <row r="54" spans="2:6" x14ac:dyDescent="0.25">
      <c r="B54" s="17" t="s">
        <v>79</v>
      </c>
      <c r="C54" s="18" t="str">
        <f>IFERROR(RTD("market.rtd",,C$1,$B$1,$B54),"-")</f>
        <v>-</v>
      </c>
    </row>
    <row r="55" spans="2:6" x14ac:dyDescent="0.25">
      <c r="B55" s="17" t="s">
        <v>80</v>
      </c>
      <c r="C55" s="18">
        <f>IFERROR(RTD("market.rtd",,C$1,$B$1,$B55),"-")</f>
        <v>7.13</v>
      </c>
    </row>
    <row r="56" spans="2:6" x14ac:dyDescent="0.25">
      <c r="B56" s="17" t="s">
        <v>81</v>
      </c>
      <c r="C56" s="18" t="str">
        <f>IFERROR(RTD("market.rtd",,C$1,$B$1,$B56),"-")</f>
        <v>-</v>
      </c>
    </row>
    <row r="57" spans="2:6" x14ac:dyDescent="0.25">
      <c r="B57" s="14" t="s">
        <v>82</v>
      </c>
      <c r="C57" s="27"/>
    </row>
    <row r="58" spans="2:6" x14ac:dyDescent="0.25">
      <c r="B58" s="17" t="s">
        <v>83</v>
      </c>
      <c r="C58" s="18">
        <f>IFERROR(RTD("market.rtd",,C$1,$B$1,$B58),"-")</f>
        <v>6.43</v>
      </c>
    </row>
    <row r="59" spans="2:6" x14ac:dyDescent="0.25">
      <c r="B59" s="14" t="s">
        <v>84</v>
      </c>
      <c r="C59" s="27"/>
    </row>
    <row r="60" spans="2:6" x14ac:dyDescent="0.25">
      <c r="B60" s="17" t="s">
        <v>85</v>
      </c>
      <c r="C60" s="18" t="str">
        <f>IFERROR(RTD("market.rtd",,C$1,$B$1,$B60),"-")</f>
        <v>-</v>
      </c>
      <c r="F60" s="25"/>
    </row>
    <row r="61" spans="2:6" x14ac:dyDescent="0.25">
      <c r="B61" s="17" t="s">
        <v>86</v>
      </c>
      <c r="C61" s="23" t="str">
        <f>IFERROR(RTD("market.rtd",,C$1,$B$1,$B61),"-")</f>
        <v>-</v>
      </c>
    </row>
    <row r="62" spans="2:6" x14ac:dyDescent="0.25">
      <c r="B62" s="26" t="s">
        <v>87</v>
      </c>
      <c r="C62" s="28" t="str">
        <f>IFERROR(RTD("market.rtd",,C$1,$B$1,$B62),"-")</f>
        <v>-</v>
      </c>
    </row>
  </sheetData>
  <pageMargins left="0.51181102362204722" right="0.31496062992125984" top="0.55118110236220474" bottom="0.55118110236220474" header="0.31496062992125984" footer="0.31496062992125984"/>
  <pageSetup fitToHeight="3" orientation="portrait" r:id="rId1"/>
  <headerFooter>
    <oddFooter>&amp;L&amp;10© 2016 Gartle Technology Corporation, www.savetodb.com&amp;R&amp;10&amp;P/&amp;N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2060"/>
    <pageSetUpPr fitToPage="1"/>
  </sheetPr>
  <dimension ref="B1:E27"/>
  <sheetViews>
    <sheetView showGridLines="0" zoomScale="120" zoomScaleNormal="12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42578125" customWidth="1"/>
    <col min="2" max="2" width="23.85546875" customWidth="1"/>
    <col min="3" max="3" width="20.7109375" customWidth="1"/>
  </cols>
  <sheetData>
    <row r="1" spans="2:5" x14ac:dyDescent="0.25">
      <c r="B1" s="10" t="s">
        <v>101</v>
      </c>
      <c r="C1" s="48" t="s">
        <v>95</v>
      </c>
      <c r="E1" t="s">
        <v>96</v>
      </c>
    </row>
    <row r="2" spans="2:5" x14ac:dyDescent="0.25">
      <c r="C2" s="11"/>
    </row>
    <row r="3" spans="2:5" x14ac:dyDescent="0.25">
      <c r="B3" s="12" t="s">
        <v>34</v>
      </c>
      <c r="C3" s="29" t="str">
        <f>C1</f>
        <v>YahooFinanceQuotes</v>
      </c>
    </row>
    <row r="4" spans="2:5" x14ac:dyDescent="0.25">
      <c r="B4" s="14" t="s">
        <v>35</v>
      </c>
      <c r="C4" s="30"/>
    </row>
    <row r="5" spans="2:5" x14ac:dyDescent="0.25">
      <c r="B5" s="15" t="s">
        <v>17</v>
      </c>
      <c r="C5" s="31" t="str">
        <f>IFERROR(RTD("market.rtd",,C$1,$B$1,$B5),"-")</f>
        <v>AAPL</v>
      </c>
    </row>
    <row r="6" spans="2:5" x14ac:dyDescent="0.25">
      <c r="B6" s="15" t="s">
        <v>38</v>
      </c>
      <c r="C6" s="31" t="str">
        <f>IFERROR(RTD("market.rtd",,C$1,$B$1,$B6),"-")</f>
        <v>OPR</v>
      </c>
    </row>
    <row r="7" spans="2:5" x14ac:dyDescent="0.25">
      <c r="B7" s="14" t="s">
        <v>88</v>
      </c>
      <c r="C7" s="30"/>
    </row>
    <row r="8" spans="2:5" x14ac:dyDescent="0.25">
      <c r="B8" s="17" t="s">
        <v>89</v>
      </c>
      <c r="C8" s="32" t="str">
        <f>IFERROR(RTD("market.rtd",,C$1,$B$1,$B8),"-")</f>
        <v>AAPL250117C00150000</v>
      </c>
    </row>
    <row r="9" spans="2:5" x14ac:dyDescent="0.25">
      <c r="B9" s="17" t="s">
        <v>90</v>
      </c>
      <c r="C9" s="32">
        <f>IFERROR(RTD("market.rtd",,C$1,$B$1,$B9),"-")</f>
        <v>150</v>
      </c>
    </row>
    <row r="10" spans="2:5" x14ac:dyDescent="0.25">
      <c r="B10" s="17" t="s">
        <v>91</v>
      </c>
      <c r="C10" s="33">
        <f>IFERROR(RTD("market.rtd",,C$1,$B$1,$B10),"-")</f>
        <v>45674</v>
      </c>
    </row>
    <row r="11" spans="2:5" x14ac:dyDescent="0.25">
      <c r="B11" s="17" t="s">
        <v>92</v>
      </c>
      <c r="C11" s="32" t="str">
        <f>IFERROR(RTD("market.rtd",,C$1,$B$1,$B11),"-")</f>
        <v>CALL</v>
      </c>
    </row>
    <row r="12" spans="2:5" x14ac:dyDescent="0.25">
      <c r="B12" s="14" t="s">
        <v>40</v>
      </c>
      <c r="C12" s="30"/>
    </row>
    <row r="13" spans="2:5" x14ac:dyDescent="0.25">
      <c r="B13" s="17" t="s">
        <v>41</v>
      </c>
      <c r="C13" s="33">
        <f>IFERROR(RTD("market.rtd",,C$1,$B$1,$B13),"-")</f>
        <v>45408</v>
      </c>
    </row>
    <row r="14" spans="2:5" x14ac:dyDescent="0.25">
      <c r="B14" s="17" t="s">
        <v>42</v>
      </c>
      <c r="C14" s="34">
        <f>IFERROR(RTD("market.rtd",,C$1,$B$1,$B14),"-")</f>
        <v>0.65843750000000001</v>
      </c>
    </row>
    <row r="15" spans="2:5" x14ac:dyDescent="0.25">
      <c r="B15" s="17" t="s">
        <v>43</v>
      </c>
      <c r="C15" s="35">
        <f>IFERROR(RTD("market.rtd",,C$1,$B$1,$B15),"-")</f>
        <v>45408.658437500002</v>
      </c>
    </row>
    <row r="16" spans="2:5" x14ac:dyDescent="0.25">
      <c r="B16" s="17" t="s">
        <v>44</v>
      </c>
      <c r="C16" s="32">
        <f>IFERROR(RTD("market.rtd",,C$1,$B$1,$B16),"-")</f>
        <v>29.3</v>
      </c>
    </row>
    <row r="17" spans="2:3" x14ac:dyDescent="0.25">
      <c r="B17" s="17" t="s">
        <v>45</v>
      </c>
      <c r="C17" s="32">
        <f>IFERROR(RTD("market.rtd",,C$1,$B$1,$B17),"-")</f>
        <v>29.7</v>
      </c>
    </row>
    <row r="18" spans="2:3" x14ac:dyDescent="0.25">
      <c r="B18" s="17" t="s">
        <v>12</v>
      </c>
      <c r="C18" s="32">
        <f>IFERROR(RTD("market.rtd",,C$1,$B$1,$B18),"-")</f>
        <v>30.2</v>
      </c>
    </row>
    <row r="19" spans="2:3" x14ac:dyDescent="0.25">
      <c r="B19" s="17" t="s">
        <v>11</v>
      </c>
      <c r="C19" s="32">
        <f>IFERROR(RTD("market.rtd",,C$1,$B$1,$B19),"-")</f>
        <v>0.04</v>
      </c>
    </row>
    <row r="20" spans="2:3" x14ac:dyDescent="0.25">
      <c r="B20" s="17" t="s">
        <v>50</v>
      </c>
      <c r="C20" s="36">
        <f>IFERROR(RTD("market.rtd",,C$1,$B$1,$B20),"-")</f>
        <v>1.3262904000000001E-3</v>
      </c>
    </row>
    <row r="21" spans="2:3" x14ac:dyDescent="0.25">
      <c r="B21" s="17" t="s">
        <v>9</v>
      </c>
      <c r="C21" s="32">
        <f>IFERROR(RTD("market.rtd",,C$1,$B$1,$B21),"-")</f>
        <v>30.6</v>
      </c>
    </row>
    <row r="22" spans="2:3" x14ac:dyDescent="0.25">
      <c r="B22" s="17" t="s">
        <v>8</v>
      </c>
      <c r="C22" s="32">
        <f>IFERROR(RTD("market.rtd",,C$1,$B$1,$B22),"-")</f>
        <v>31.03</v>
      </c>
    </row>
    <row r="23" spans="2:3" x14ac:dyDescent="0.25">
      <c r="B23" s="17" t="s">
        <v>7</v>
      </c>
      <c r="C23" s="32">
        <f>IFERROR(RTD("market.rtd",,C$1,$B$1,$B23),"-")</f>
        <v>29.99</v>
      </c>
    </row>
    <row r="24" spans="2:3" x14ac:dyDescent="0.25">
      <c r="B24" s="17" t="s">
        <v>6</v>
      </c>
      <c r="C24" s="32">
        <f>IFERROR(RTD("market.rtd",,C$1,$B$1,$B24),"-")</f>
        <v>124</v>
      </c>
    </row>
    <row r="25" spans="2:3" x14ac:dyDescent="0.25">
      <c r="B25" s="17" t="s">
        <v>93</v>
      </c>
      <c r="C25" s="37">
        <f>IFERROR(RTD("market.rtd",,C$1,$B$1,$B25),"-")</f>
        <v>15974</v>
      </c>
    </row>
    <row r="26" spans="2:3" x14ac:dyDescent="0.25">
      <c r="B26" s="17" t="s">
        <v>51</v>
      </c>
      <c r="C26" s="32">
        <f>IFERROR(RTD("market.rtd",,C$1,$B$1,$B26),"-")</f>
        <v>30.16</v>
      </c>
    </row>
    <row r="27" spans="2:3" x14ac:dyDescent="0.25">
      <c r="B27" s="26" t="s">
        <v>52</v>
      </c>
      <c r="C27" s="38" t="str">
        <f>IFERROR(RTD("market.rtd",,C$1,$B$1,$B27),"-")</f>
        <v>29.99 - 31.03</v>
      </c>
    </row>
  </sheetData>
  <pageMargins left="0.51181102362204722" right="0.31496062992125984" top="0.55118110236220474" bottom="0.55118110236220474" header="0.31496062992125984" footer="0.31496062992125984"/>
  <pageSetup scale="95" orientation="portrait" r:id="rId1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7030A0"/>
    <pageSetUpPr fitToPage="1"/>
  </sheetPr>
  <dimension ref="B1:E29"/>
  <sheetViews>
    <sheetView showGridLines="0" zoomScale="120" zoomScaleNormal="12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42578125" customWidth="1"/>
    <col min="2" max="2" width="24.7109375" customWidth="1"/>
    <col min="3" max="3" width="18" customWidth="1"/>
  </cols>
  <sheetData>
    <row r="1" spans="2:5" x14ac:dyDescent="0.25">
      <c r="B1" s="10" t="s">
        <v>94</v>
      </c>
      <c r="C1" s="48" t="s">
        <v>95</v>
      </c>
      <c r="E1" t="s">
        <v>96</v>
      </c>
    </row>
    <row r="2" spans="2:5" x14ac:dyDescent="0.25">
      <c r="C2" s="11"/>
    </row>
    <row r="3" spans="2:5" x14ac:dyDescent="0.25">
      <c r="B3" s="12" t="s">
        <v>34</v>
      </c>
      <c r="C3" s="39" t="str">
        <f>C1</f>
        <v>YahooFinanceQuotes</v>
      </c>
    </row>
    <row r="4" spans="2:5" x14ac:dyDescent="0.25">
      <c r="B4" s="14" t="s">
        <v>35</v>
      </c>
      <c r="C4" s="27"/>
    </row>
    <row r="5" spans="2:5" x14ac:dyDescent="0.25">
      <c r="B5" s="15" t="s">
        <v>17</v>
      </c>
      <c r="C5" s="40" t="str">
        <f>IFERROR(RTD("market.rtd",,C$1,$B$1,$B5),"-")</f>
        <v>USDEUR=X</v>
      </c>
    </row>
    <row r="6" spans="2:5" x14ac:dyDescent="0.25">
      <c r="B6" s="17" t="s">
        <v>37</v>
      </c>
      <c r="C6" s="41" t="str">
        <f>IFERROR(RTD("market.rtd",,C$1,$B$1,$B6),"-")</f>
        <v>USD/EUR</v>
      </c>
    </row>
    <row r="7" spans="2:5" x14ac:dyDescent="0.25">
      <c r="B7" s="17" t="s">
        <v>38</v>
      </c>
      <c r="C7" s="41" t="str">
        <f>IFERROR(RTD("market.rtd",,C$1,$B$1,$B7),"-")</f>
        <v>CCY</v>
      </c>
    </row>
    <row r="8" spans="2:5" x14ac:dyDescent="0.25">
      <c r="B8" s="14" t="s">
        <v>40</v>
      </c>
      <c r="C8" s="27"/>
    </row>
    <row r="9" spans="2:5" x14ac:dyDescent="0.25">
      <c r="B9" s="17" t="s">
        <v>41</v>
      </c>
      <c r="C9" s="42">
        <f>IFERROR(RTD("market.rtd",,C$1,$B$1,$B9),"-")</f>
        <v>45408</v>
      </c>
    </row>
    <row r="10" spans="2:5" x14ac:dyDescent="0.25">
      <c r="B10" s="17" t="s">
        <v>42</v>
      </c>
      <c r="C10" s="43">
        <f>IFERROR(RTD("market.rtd",,C$1,$B$1,$B10),"-")</f>
        <v>0.93688657407407405</v>
      </c>
    </row>
    <row r="11" spans="2:5" x14ac:dyDescent="0.25">
      <c r="B11" s="17" t="s">
        <v>43</v>
      </c>
      <c r="C11" s="44">
        <f>IFERROR(RTD("market.rtd",,C$1,$B$1,$B11),"-")</f>
        <v>45408.936886574076</v>
      </c>
    </row>
    <row r="12" spans="2:5" x14ac:dyDescent="0.25">
      <c r="B12" s="17" t="s">
        <v>44</v>
      </c>
      <c r="C12" s="41">
        <f>IFERROR(RTD("market.rtd",,C$1,$B$1,$B12),"-")</f>
        <v>0.93469999999999998</v>
      </c>
    </row>
    <row r="13" spans="2:5" x14ac:dyDescent="0.25">
      <c r="B13" s="17" t="s">
        <v>45</v>
      </c>
      <c r="C13" s="41">
        <f>IFERROR(RTD("market.rtd",,C$1,$B$1,$B13),"-")</f>
        <v>0.93520000000000003</v>
      </c>
    </row>
    <row r="14" spans="2:5" x14ac:dyDescent="0.25">
      <c r="B14" s="17" t="s">
        <v>12</v>
      </c>
      <c r="C14" s="41">
        <f>IFERROR(RTD("market.rtd",,C$1,$B$1,$B14),"-")</f>
        <v>0.93469999999999998</v>
      </c>
    </row>
    <row r="15" spans="2:5" x14ac:dyDescent="0.25">
      <c r="B15" s="17" t="s">
        <v>11</v>
      </c>
      <c r="C15" s="41">
        <f>IFERROR(RTD("market.rtd",,C$1,$B$1,$B15),"-")</f>
        <v>3.0000000000000001E-3</v>
      </c>
    </row>
    <row r="16" spans="2:5" x14ac:dyDescent="0.25">
      <c r="B16" s="17" t="s">
        <v>50</v>
      </c>
      <c r="C16" s="45">
        <f>IFERROR(RTD("market.rtd",,C$1,$B$1,$B16),"-")</f>
        <v>3.2199430000000003E-3</v>
      </c>
    </row>
    <row r="17" spans="2:3" x14ac:dyDescent="0.25">
      <c r="B17" s="17" t="s">
        <v>9</v>
      </c>
      <c r="C17" s="41">
        <f>IFERROR(RTD("market.rtd",,C$1,$B$1,$B17),"-")</f>
        <v>0.93169999999999997</v>
      </c>
    </row>
    <row r="18" spans="2:3" x14ac:dyDescent="0.25">
      <c r="B18" s="17" t="s">
        <v>8</v>
      </c>
      <c r="C18" s="41">
        <f>IFERROR(RTD("market.rtd",,C$1,$B$1,$B18),"-")</f>
        <v>0.9365</v>
      </c>
    </row>
    <row r="19" spans="2:3" x14ac:dyDescent="0.25">
      <c r="B19" s="17" t="s">
        <v>7</v>
      </c>
      <c r="C19" s="41">
        <f>IFERROR(RTD("market.rtd",,C$1,$B$1,$B19),"-")</f>
        <v>0.92989999999999995</v>
      </c>
    </row>
    <row r="20" spans="2:3" x14ac:dyDescent="0.25">
      <c r="B20" s="17" t="s">
        <v>51</v>
      </c>
      <c r="C20" s="41">
        <f>IFERROR(RTD("market.rtd",,C$1,$B$1,$B20),"-")</f>
        <v>0.93169999999999997</v>
      </c>
    </row>
    <row r="21" spans="2:3" x14ac:dyDescent="0.25">
      <c r="B21" s="17" t="s">
        <v>52</v>
      </c>
      <c r="C21" s="46" t="str">
        <f>IFERROR(RTD("market.rtd",,C$1,$B$1,$B21),"-")</f>
        <v>0.93 - 0.94</v>
      </c>
    </row>
    <row r="22" spans="2:3" x14ac:dyDescent="0.25">
      <c r="B22" s="14" t="s">
        <v>60</v>
      </c>
      <c r="C22" s="27"/>
    </row>
    <row r="23" spans="2:3" x14ac:dyDescent="0.25">
      <c r="B23" s="17" t="s">
        <v>62</v>
      </c>
      <c r="C23" s="41">
        <f>IFERROR(RTD("market.rtd",,C$1,$B$1,$B23),"-")</f>
        <v>0.95694999999999997</v>
      </c>
    </row>
    <row r="24" spans="2:3" x14ac:dyDescent="0.25">
      <c r="B24" s="17" t="s">
        <v>63</v>
      </c>
      <c r="C24" s="41">
        <f>IFERROR(RTD("market.rtd",,C$1,$B$1,$B24),"-")</f>
        <v>0.88685999999999998</v>
      </c>
    </row>
    <row r="25" spans="2:3" x14ac:dyDescent="0.25">
      <c r="B25" s="17" t="s">
        <v>64</v>
      </c>
      <c r="C25" s="46" t="str">
        <f>IFERROR(RTD("market.rtd",,C$1,$B$1,$B25),"-")</f>
        <v>0.89 - 0.96</v>
      </c>
    </row>
    <row r="26" spans="2:3" x14ac:dyDescent="0.25">
      <c r="B26" s="17" t="s">
        <v>65</v>
      </c>
      <c r="C26" s="41">
        <f>IFERROR(RTD("market.rtd",,C$1,$B$1,$B26),"-")</f>
        <v>-2.2200000000000001E-2</v>
      </c>
    </row>
    <row r="27" spans="2:3" x14ac:dyDescent="0.25">
      <c r="B27" s="17" t="s">
        <v>66</v>
      </c>
      <c r="C27" s="41">
        <f>IFERROR(RTD("market.rtd",,C$1,$B$1,$B27),"-")</f>
        <v>4.7840000000000001E-2</v>
      </c>
    </row>
    <row r="28" spans="2:3" x14ac:dyDescent="0.25">
      <c r="B28" s="17" t="s">
        <v>67</v>
      </c>
      <c r="C28" s="45">
        <f>IFERROR(RTD("market.rtd",,C$1,$B$1,$B28),"-")</f>
        <v>-2.3250949999999999E-2</v>
      </c>
    </row>
    <row r="29" spans="2:3" x14ac:dyDescent="0.25">
      <c r="B29" s="26" t="s">
        <v>68</v>
      </c>
      <c r="C29" s="47">
        <f>IFERROR(RTD("market.rtd",,C$1,$B$1,$B29),"-")</f>
        <v>5.3900000000000003E-2</v>
      </c>
    </row>
  </sheetData>
  <pageMargins left="0.51181102362204722" right="0.31496062992125984" top="0.55118110236220474" bottom="0.55118110236220474" header="0.31496062992125984" footer="0.31496062992125984"/>
  <pageSetup scale="97" orientation="portrait" r:id="rId1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YahooFinanceQuotes</vt:lpstr>
      <vt:lpstr>Stocks</vt:lpstr>
      <vt:lpstr>Options</vt:lpstr>
      <vt:lpstr>Currencies</vt:lpstr>
      <vt:lpstr>Currencies!Print_Area</vt:lpstr>
      <vt:lpstr>Options!Print_Area</vt:lpstr>
      <vt:lpstr>Stocks!Print_Area</vt:lpstr>
      <vt:lpstr>YahooFinanceQuotes!Print_Area</vt:lpstr>
      <vt:lpstr>Currencies!Print_Titles</vt:lpstr>
      <vt:lpstr>Options!Print_Titles</vt:lpstr>
      <vt:lpstr>Stocks!Print_Titles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2019-07-10T02:48:49Z</cp:lastPrinted>
  <dcterms:created xsi:type="dcterms:W3CDTF">2015-06-25T14:44:33Z</dcterms:created>
  <dcterms:modified xsi:type="dcterms:W3CDTF">2024-04-28T18:24:21Z</dcterms:modified>
</cp:coreProperties>
</file>