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CF8F53F2-3495-43CD-BD43-CC0B65AE4C0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Historical Prices" sheetId="1" r:id="rId1"/>
    <sheet name="Historical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" l="1"/>
  <c r="C23" i="1"/>
  <c r="D4" i="2"/>
  <c r="J8" i="2"/>
  <c r="C9" i="1"/>
  <c r="K5" i="2"/>
  <c r="Y8" i="2"/>
  <c r="Y7" i="2"/>
  <c r="I5" i="2"/>
  <c r="U22" i="1"/>
  <c r="U5" i="2"/>
  <c r="Y5" i="2"/>
  <c r="X7" i="2"/>
  <c r="U6" i="2"/>
  <c r="W4" i="2"/>
  <c r="S8" i="2"/>
  <c r="U17" i="1"/>
  <c r="E4" i="2"/>
  <c r="C18" i="1"/>
  <c r="C21" i="1"/>
  <c r="P4" i="2"/>
  <c r="G6" i="2"/>
  <c r="O7" i="2"/>
  <c r="W8" i="2"/>
  <c r="E7" i="2"/>
  <c r="D5" i="2"/>
  <c r="U8" i="1"/>
  <c r="F5" i="2"/>
  <c r="H3" i="1"/>
  <c r="J4" i="2"/>
  <c r="E6" i="2"/>
  <c r="L4" i="2"/>
  <c r="J5" i="2"/>
  <c r="T7" i="2"/>
  <c r="F4" i="2"/>
  <c r="N6" i="2"/>
  <c r="X6" i="2"/>
  <c r="G8" i="2"/>
  <c r="N7" i="2"/>
  <c r="Z5" i="2"/>
  <c r="D6" i="2"/>
  <c r="U4" i="2"/>
  <c r="K8" i="2"/>
  <c r="X4" i="2"/>
  <c r="T5" i="2"/>
  <c r="U6" i="1"/>
  <c r="R7" i="2"/>
  <c r="K4" i="2"/>
  <c r="K6" i="2"/>
  <c r="Z4" i="2"/>
  <c r="N8" i="2"/>
  <c r="C19" i="1"/>
  <c r="Q6" i="2"/>
  <c r="L6" i="2"/>
  <c r="C11" i="1"/>
  <c r="R5" i="2"/>
  <c r="H4" i="2"/>
  <c r="U11" i="1"/>
  <c r="M6" i="2"/>
  <c r="U25" i="1"/>
  <c r="F8" i="2"/>
  <c r="Z6" i="2"/>
  <c r="U20" i="1"/>
  <c r="S6" i="2"/>
  <c r="J7" i="2"/>
  <c r="H8" i="2"/>
  <c r="U18" i="1"/>
  <c r="I7" i="2"/>
  <c r="L7" i="2"/>
  <c r="M7" i="2"/>
  <c r="J6" i="2"/>
  <c r="G7" i="2"/>
  <c r="U8" i="2"/>
  <c r="M4" i="2"/>
  <c r="C8" i="1"/>
  <c r="F6" i="2"/>
  <c r="X8" i="2"/>
  <c r="H6" i="2"/>
  <c r="U12" i="1"/>
  <c r="U7" i="2"/>
  <c r="R6" i="2"/>
  <c r="E5" i="2"/>
  <c r="S7" i="2"/>
  <c r="G4" i="2"/>
  <c r="C13" i="1"/>
  <c r="V7" i="2"/>
  <c r="O5" i="2"/>
  <c r="Q4" i="2"/>
  <c r="Y6" i="2"/>
  <c r="C14" i="1"/>
  <c r="C7" i="1"/>
  <c r="L8" i="2"/>
  <c r="C17" i="1"/>
  <c r="M5" i="2"/>
  <c r="U16" i="1"/>
  <c r="U13" i="1"/>
  <c r="T6" i="2"/>
  <c r="U7" i="1"/>
  <c r="R8" i="2"/>
  <c r="U23" i="1"/>
  <c r="U15" i="1"/>
  <c r="N4" i="2"/>
  <c r="O4" i="2"/>
  <c r="P6" i="2"/>
  <c r="N5" i="2"/>
  <c r="C20" i="1"/>
  <c r="S5" i="2"/>
  <c r="X5" i="2"/>
  <c r="Q5" i="2"/>
  <c r="I4" i="2"/>
  <c r="C16" i="1"/>
  <c r="O8" i="2"/>
  <c r="U10" i="1"/>
  <c r="H5" i="2"/>
  <c r="V4" i="2"/>
  <c r="W5" i="2"/>
  <c r="O6" i="2"/>
  <c r="P7" i="2"/>
  <c r="D8" i="2"/>
  <c r="C25" i="1"/>
  <c r="W7" i="2"/>
  <c r="U24" i="1"/>
  <c r="C24" i="1"/>
  <c r="P8" i="2"/>
  <c r="V6" i="2"/>
  <c r="R4" i="2"/>
  <c r="Q7" i="2"/>
  <c r="C15" i="1"/>
  <c r="C12" i="1"/>
  <c r="Y4" i="2"/>
  <c r="U14" i="1"/>
  <c r="C6" i="1"/>
  <c r="V5" i="2"/>
  <c r="G5" i="2"/>
  <c r="H7" i="2"/>
  <c r="Z7" i="2"/>
  <c r="U9" i="1"/>
  <c r="W6" i="2"/>
  <c r="L5" i="2"/>
  <c r="T4" i="2"/>
  <c r="V8" i="2"/>
  <c r="F7" i="2"/>
  <c r="U21" i="1"/>
  <c r="I6" i="2"/>
  <c r="D7" i="2"/>
  <c r="M8" i="2"/>
  <c r="C22" i="1"/>
  <c r="Z8" i="2"/>
  <c r="U19" i="1"/>
  <c r="S4" i="2"/>
  <c r="E8" i="2"/>
  <c r="I8" i="2"/>
  <c r="C10" i="1"/>
  <c r="P5" i="2"/>
  <c r="K7" i="2"/>
  <c r="T8" i="2"/>
  <c r="S10" i="1" l="1"/>
  <c r="M10" i="1"/>
  <c r="N22" i="1"/>
  <c r="D22" i="1"/>
  <c r="F6" i="1"/>
  <c r="K6" i="1"/>
  <c r="K12" i="1"/>
  <c r="G12" i="1"/>
  <c r="H15" i="1"/>
  <c r="J15" i="1"/>
  <c r="J24" i="1"/>
  <c r="G24" i="1"/>
  <c r="D25" i="1"/>
  <c r="J25" i="1"/>
  <c r="N16" i="1"/>
  <c r="M16" i="1"/>
  <c r="P20" i="1"/>
  <c r="H17" i="1"/>
  <c r="O17" i="1"/>
  <c r="F7" i="1"/>
  <c r="D7" i="1"/>
  <c r="K14" i="1"/>
  <c r="F14" i="1"/>
  <c r="H13" i="1"/>
  <c r="O13" i="1"/>
  <c r="D8" i="1"/>
  <c r="R8" i="1"/>
  <c r="P11" i="1"/>
  <c r="G11" i="1"/>
  <c r="N19" i="1"/>
  <c r="E19" i="1"/>
  <c r="E21" i="1"/>
  <c r="E18" i="1"/>
  <c r="K18" i="1"/>
  <c r="R9" i="1"/>
  <c r="J9" i="1"/>
  <c r="M23" i="1"/>
  <c r="D23" i="1"/>
  <c r="D18" i="1"/>
  <c r="F9" i="1"/>
  <c r="P23" i="1"/>
  <c r="D15" i="1"/>
  <c r="Q13" i="1"/>
  <c r="R19" i="1"/>
  <c r="N23" i="1"/>
  <c r="Q6" i="1"/>
  <c r="Q24" i="1"/>
  <c r="I16" i="1"/>
  <c r="N7" i="1"/>
  <c r="J8" i="1"/>
  <c r="Q21" i="1"/>
  <c r="R23" i="1"/>
  <c r="Q10" i="1"/>
  <c r="O10" i="1"/>
  <c r="G22" i="1"/>
  <c r="E22" i="1"/>
  <c r="I6" i="1"/>
  <c r="G6" i="1"/>
  <c r="D12" i="1"/>
  <c r="E12" i="1"/>
  <c r="N15" i="1"/>
  <c r="O15" i="1"/>
  <c r="E24" i="1"/>
  <c r="F24" i="1"/>
  <c r="H25" i="1"/>
  <c r="O25" i="1"/>
  <c r="R16" i="1"/>
  <c r="R20" i="1"/>
  <c r="M20" i="1"/>
  <c r="I17" i="1"/>
  <c r="M17" i="1"/>
  <c r="M7" i="1"/>
  <c r="Q7" i="1"/>
  <c r="N14" i="1"/>
  <c r="Q14" i="1"/>
  <c r="P13" i="1"/>
  <c r="G13" i="1"/>
  <c r="N8" i="1"/>
  <c r="K8" i="1"/>
  <c r="I11" i="1"/>
  <c r="N11" i="1"/>
  <c r="D19" i="1"/>
  <c r="G21" i="1"/>
  <c r="N21" i="1"/>
  <c r="J18" i="1"/>
  <c r="M9" i="1"/>
  <c r="I23" i="1"/>
  <c r="R7" i="1"/>
  <c r="I14" i="1"/>
  <c r="D14" i="1"/>
  <c r="I13" i="1"/>
  <c r="S13" i="1"/>
  <c r="S8" i="1"/>
  <c r="P8" i="1"/>
  <c r="J11" i="1"/>
  <c r="S19" i="1"/>
  <c r="M21" i="1"/>
  <c r="H21" i="1"/>
  <c r="G18" i="1"/>
  <c r="K9" i="1"/>
  <c r="F23" i="1"/>
  <c r="F12" i="1"/>
  <c r="K16" i="1"/>
  <c r="H7" i="1"/>
  <c r="D11" i="1"/>
  <c r="Q18" i="1"/>
  <c r="M6" i="1"/>
  <c r="G15" i="1"/>
  <c r="E16" i="1"/>
  <c r="E14" i="1"/>
  <c r="G19" i="1"/>
  <c r="D9" i="1"/>
  <c r="I10" i="1"/>
  <c r="F10" i="1"/>
  <c r="K22" i="1"/>
  <c r="S22" i="1"/>
  <c r="J6" i="1"/>
  <c r="O6" i="1"/>
  <c r="Q12" i="1"/>
  <c r="R12" i="1"/>
  <c r="S15" i="1"/>
  <c r="I15" i="1"/>
  <c r="O24" i="1"/>
  <c r="H24" i="1"/>
  <c r="P25" i="1"/>
  <c r="H16" i="1"/>
  <c r="J16" i="1"/>
  <c r="H20" i="1"/>
  <c r="J20" i="1"/>
  <c r="K17" i="1"/>
  <c r="D17" i="1"/>
  <c r="K7" i="1"/>
  <c r="J19" i="1"/>
  <c r="P18" i="1"/>
  <c r="O9" i="1"/>
  <c r="O23" i="1"/>
  <c r="P22" i="1"/>
  <c r="R25" i="1"/>
  <c r="Q20" i="1"/>
  <c r="F17" i="1"/>
  <c r="N13" i="1"/>
  <c r="R11" i="1"/>
  <c r="P21" i="1"/>
  <c r="K23" i="1"/>
  <c r="K10" i="1"/>
  <c r="M15" i="1"/>
  <c r="N24" i="1"/>
  <c r="E20" i="1"/>
  <c r="E7" i="1"/>
  <c r="E13" i="1"/>
  <c r="M8" i="1"/>
  <c r="O19" i="1"/>
  <c r="P9" i="1"/>
  <c r="P10" i="1"/>
  <c r="G10" i="1"/>
  <c r="Q22" i="1"/>
  <c r="R22" i="1"/>
  <c r="D6" i="1"/>
  <c r="E6" i="1"/>
  <c r="N12" i="1"/>
  <c r="P12" i="1"/>
  <c r="K15" i="1"/>
  <c r="E15" i="1"/>
  <c r="R24" i="1"/>
  <c r="F25" i="1"/>
  <c r="M25" i="1"/>
  <c r="O16" i="1"/>
  <c r="S16" i="1"/>
  <c r="I20" i="1"/>
  <c r="O20" i="1"/>
  <c r="P17" i="1"/>
  <c r="N17" i="1"/>
  <c r="I7" i="1"/>
  <c r="G7" i="1"/>
  <c r="M14" i="1"/>
  <c r="P14" i="1"/>
  <c r="D13" i="1"/>
  <c r="R13" i="1"/>
  <c r="F8" i="1"/>
  <c r="E11" i="1"/>
  <c r="O11" i="1"/>
  <c r="M19" i="1"/>
  <c r="Q19" i="1"/>
  <c r="D21" i="1"/>
  <c r="J21" i="1"/>
  <c r="N18" i="1"/>
  <c r="R18" i="1"/>
  <c r="Q9" i="1"/>
  <c r="E9" i="1"/>
  <c r="E23" i="1"/>
  <c r="J23" i="1"/>
  <c r="H10" i="1"/>
  <c r="H22" i="1"/>
  <c r="P6" i="1"/>
  <c r="R15" i="1"/>
  <c r="K24" i="1"/>
  <c r="G25" i="1"/>
  <c r="P16" i="1"/>
  <c r="G20" i="1"/>
  <c r="J17" i="1"/>
  <c r="E17" i="1"/>
  <c r="S7" i="1"/>
  <c r="J13" i="1"/>
  <c r="Q8" i="1"/>
  <c r="M11" i="1"/>
  <c r="I19" i="1"/>
  <c r="F21" i="1"/>
  <c r="I18" i="1"/>
  <c r="N9" i="1"/>
  <c r="Q23" i="1"/>
  <c r="E10" i="1"/>
  <c r="K3" i="1"/>
  <c r="M12" i="1"/>
  <c r="S24" i="1"/>
  <c r="E25" i="1"/>
  <c r="N20" i="1"/>
  <c r="H14" i="1"/>
  <c r="H8" i="1"/>
  <c r="K19" i="1"/>
  <c r="S18" i="1"/>
  <c r="F22" i="1"/>
  <c r="J12" i="1"/>
  <c r="K25" i="1"/>
  <c r="R17" i="1"/>
  <c r="K13" i="1"/>
  <c r="H11" i="1"/>
  <c r="S21" i="1"/>
  <c r="G23" i="1"/>
  <c r="R10" i="1"/>
  <c r="J10" i="1"/>
  <c r="M22" i="1"/>
  <c r="I22" i="1"/>
  <c r="N6" i="1"/>
  <c r="S6" i="1"/>
  <c r="I12" i="1"/>
  <c r="H12" i="1"/>
  <c r="Q15" i="1"/>
  <c r="D24" i="1"/>
  <c r="M24" i="1"/>
  <c r="N25" i="1"/>
  <c r="Q25" i="1"/>
  <c r="G16" i="1"/>
  <c r="F16" i="1"/>
  <c r="F20" i="1"/>
  <c r="S20" i="1"/>
  <c r="Q17" i="1"/>
  <c r="S17" i="1"/>
  <c r="O7" i="1"/>
  <c r="J7" i="1"/>
  <c r="G14" i="1"/>
  <c r="S14" i="1"/>
  <c r="F13" i="1"/>
  <c r="I8" i="1"/>
  <c r="O8" i="1"/>
  <c r="K11" i="1"/>
  <c r="S11" i="1"/>
  <c r="P19" i="1"/>
  <c r="F19" i="1"/>
  <c r="O21" i="1"/>
  <c r="R21" i="1"/>
  <c r="F18" i="1"/>
  <c r="O18" i="1"/>
  <c r="I9" i="1"/>
  <c r="S9" i="1"/>
  <c r="S23" i="1"/>
  <c r="H23" i="1"/>
  <c r="D10" i="1"/>
  <c r="O22" i="1"/>
  <c r="R6" i="1"/>
  <c r="O12" i="1"/>
  <c r="F15" i="1"/>
  <c r="P24" i="1"/>
  <c r="I25" i="1"/>
  <c r="Q16" i="1"/>
  <c r="K20" i="1"/>
  <c r="P7" i="1"/>
  <c r="O14" i="1"/>
  <c r="M13" i="1"/>
  <c r="G8" i="1"/>
  <c r="F11" i="1"/>
  <c r="H19" i="1"/>
  <c r="I21" i="1"/>
  <c r="H18" i="1"/>
  <c r="H9" i="1"/>
  <c r="N10" i="1"/>
  <c r="H6" i="1"/>
  <c r="P15" i="1"/>
  <c r="I24" i="1"/>
  <c r="D16" i="1"/>
  <c r="G17" i="1"/>
  <c r="J14" i="1"/>
  <c r="E8" i="1"/>
  <c r="K21" i="1"/>
  <c r="G9" i="1"/>
  <c r="J22" i="1"/>
  <c r="S12" i="1"/>
  <c r="S25" i="1"/>
  <c r="D20" i="1"/>
  <c r="R14" i="1"/>
  <c r="Q11" i="1"/>
  <c r="M18" i="1"/>
  <c r="I3" i="1" l="1"/>
  <c r="L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<sst xmlns="http://schemas.openxmlformats.org/spreadsheetml/2006/main" count="59" uniqueCount="41">
  <si>
    <t>Symbol</t>
  </si>
  <si>
    <t>Provider</t>
  </si>
  <si>
    <t>AvgVol5</t>
  </si>
  <si>
    <t>By Formula</t>
  </si>
  <si>
    <t>AAPL</t>
  </si>
  <si>
    <t>Day</t>
  </si>
  <si>
    <t>Date</t>
  </si>
  <si>
    <t>Open</t>
  </si>
  <si>
    <t>Low</t>
  </si>
  <si>
    <t>High</t>
  </si>
  <si>
    <t>Close</t>
  </si>
  <si>
    <t>Volume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</si>
  <si>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</si>
  <si>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</si>
  <si>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</si>
  <si>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</si>
  <si>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</si>
  <si>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</si>
  <si>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</si>
  <si>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</si>
  <si>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</si>
  <si>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rtd_LastMessage</t>
  </si>
  <si>
    <t>TradingDay</t>
  </si>
  <si>
    <t>Available Providers</t>
  </si>
  <si>
    <t>TradeDate</t>
  </si>
  <si>
    <t>ChangeInPercent</t>
  </si>
  <si>
    <t>AdjChange</t>
  </si>
  <si>
    <t>AdjChangeInPercent</t>
  </si>
  <si>
    <t>PrevDate</t>
  </si>
  <si>
    <t>rtd_LastError</t>
  </si>
  <si>
    <t>rtd_LastUpdate</t>
  </si>
  <si>
    <t>rtd_LastUpdateDate</t>
  </si>
  <si>
    <t>rtd_LastUpdateTime</t>
  </si>
  <si>
    <t>GOOG</t>
  </si>
  <si>
    <t>MSFT</t>
  </si>
  <si>
    <t>ORCL</t>
  </si>
  <si>
    <t>YahooFinanceHistoricalPrices</t>
  </si>
  <si>
    <t>YahooFinanceHistoricalPricesMonthly</t>
  </si>
  <si>
    <t>YahooFinanceHistoricalPricesWeekly</t>
  </si>
  <si>
    <t>If you see #N/A in formulas, save the workbook to a trusted location like the Desktop</t>
  </si>
  <si>
    <t>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</si>
</sst>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Color10]\+0.00;[Red]\-0.00;0.00"/>
    <numFmt numFmtId="165" formatCode="[$-409]m/d/yy\ h:mm\ AM/PM;@"/>
    <numFmt numFmtId="166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left"/>
    </xf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25">
    <dxf>
      <numFmt numFmtId="166" formatCode="[$-F400]h:mm:ss\ AM/PM"/>
    </dxf>
    <dxf>
      <numFmt numFmtId="167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7" formatCode="dd/mm/yyyy"/>
    </dxf>
    <dxf>
      <numFmt numFmtId="3" formatCode="#,##0"/>
    </dxf>
    <dxf>
      <numFmt numFmtId="14" formatCode="0.00%"/>
    </dxf>
    <dxf>
      <numFmt numFmtId="164" formatCode="[Color10]\+0.00;[Red]\-0.00;0.00"/>
    </dxf>
    <dxf>
      <numFmt numFmtId="2" formatCode="0.00"/>
    </dxf>
    <dxf>
      <numFmt numFmtId="14" formatCode="0.00%"/>
    </dxf>
    <dxf>
      <numFmt numFmtId="164" formatCode="[Color10]\+0.00;[Red]\-0.00;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7" formatCode="dd/mm/yyyy"/>
    </dxf>
    <dxf>
      <numFmt numFmtId="167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45384.395833333336</v>
        <stp/>
        <stp>YahooFinanceHistoricalPrices</stp>
        <stp>AAPL</stp>
        <stp>19</stp>
        <stp>Date</stp>
        <tr r="C24" s="1"/>
      </tp>
      <tp>
        <v>45385.395833333336</v>
        <stp/>
        <stp>YahooFinanceHistoricalPrices</stp>
        <stp>AAPL</stp>
        <stp>18</stp>
        <stp>Date</stp>
        <tr r="C23" s="1"/>
      </tp>
      <tp>
        <v>45394.395833333336</v>
        <stp/>
        <stp>YahooFinanceHistoricalPrices</stp>
        <stp>AAPL</stp>
        <stp>11</stp>
        <stp>Date</stp>
        <tr r="C16" s="1"/>
      </tp>
      <tp>
        <v>45397.395833333336</v>
        <stp/>
        <stp>YahooFinanceHistoricalPrices</stp>
        <stp>AAPL</stp>
        <stp>10</stp>
        <stp>Date</stp>
        <tr r="C15" s="1"/>
      </tp>
      <tp>
        <v>45392.395833333336</v>
        <stp/>
        <stp>YahooFinanceHistoricalPrices</stp>
        <stp>AAPL</stp>
        <stp>13</stp>
        <stp>Date</stp>
        <tr r="C18" s="1"/>
      </tp>
      <tp>
        <v>45393.395833333336</v>
        <stp/>
        <stp>YahooFinanceHistoricalPrices</stp>
        <stp>AAPL</stp>
        <stp>12</stp>
        <stp>Date</stp>
        <tr r="C17" s="1"/>
      </tp>
      <tp>
        <v>45390.395833333336</v>
        <stp/>
        <stp>YahooFinanceHistoricalPrices</stp>
        <stp>AAPL</stp>
        <stp>15</stp>
        <stp>Date</stp>
        <tr r="C20" s="1"/>
      </tp>
      <tp>
        <v>45391.395833333336</v>
        <stp/>
        <stp>YahooFinanceHistoricalPrices</stp>
        <stp>AAPL</stp>
        <stp>14</stp>
        <stp>Date</stp>
        <tr r="C19" s="1"/>
      </tp>
      <tp>
        <v>45386.395833333336</v>
        <stp/>
        <stp>YahooFinanceHistoricalPrices</stp>
        <stp>AAPL</stp>
        <stp>17</stp>
        <stp>Date</stp>
        <tr r="C22" s="1"/>
      </tp>
      <tp>
        <v>45387.395833333336</v>
        <stp/>
        <stp>YahooFinanceHistoricalPrices</stp>
        <stp>AAPL</stp>
        <stp>16</stp>
        <stp>Date</stp>
        <tr r="C21" s="1"/>
      </tp>
      <tp>
        <v>169.3</v>
        <stp/>
        <stp>YahooFinanceHistoricalPrices</stp>
        <stp>AAPL</stp>
        <stp/>
        <stp>Close</stp>
        <tr r="H4" s="2"/>
      </tp>
      <tp>
        <v>45383.395833333336</v>
        <stp/>
        <stp>YahooFinanceHistoricalPrices</stp>
        <stp>AAPL</stp>
        <stp>20</stp>
        <stp>Date</stp>
        <tr r="C25" s="1"/>
      </tp>
      <tp>
        <v>0</v>
        <stp/>
        <stp>YahooFinanceHistoricalPrices</stp>
        <stp>MSFT</stp>
        <stp/>
        <stp>rtd_LastError</stp>
        <tr r="V7" s="2"/>
      </tp>
      <tp>
        <v>0</v>
        <stp/>
        <stp>YahooFinanceHistoricalPrices</stp>
        <stp>META</stp>
        <stp/>
        <stp>rtd_LastError</stp>
        <tr r="V5" s="2"/>
      </tp>
      <tp>
        <v>173.69</v>
        <stp/>
        <stp>YahooFinanceHistoricalPrices</stp>
        <stp>GOOG</stp>
        <stp/>
        <stp>Close</stp>
        <tr r="H6" s="2"/>
      </tp>
      <tp>
        <v>0</v>
        <stp/>
        <stp>YahooFinanceHistoricalPrices</stp>
        <stp>ORCL</stp>
        <stp/>
        <stp>rtd_LastError</stp>
        <tr r="V8" s="2"/>
      </tp>
      <tp>
        <v>45410.583883333333</v>
        <stp/>
        <stp>YahooFinanceHistoricalPrices</stp>
        <stp>MSFT</stp>
        <stp/>
        <stp>rtd_LastUpdate</stp>
        <tr r="X7" s="2"/>
      </tp>
      <tp>
        <v>45410.583908576387</v>
        <stp/>
        <stp>YahooFinanceHistoricalPrices</stp>
        <stp>ORCL</stp>
        <stp/>
        <stp>rtd_LastUpdate</stp>
        <tr r="X8" s="2"/>
      </tp>
      <tp>
        <v>0</v>
        <stp/>
        <stp>YahooFinanceHistoricalPrices</stp>
        <stp>AAPL</stp>
        <stp/>
        <stp>rtd_LastError</stp>
        <tr r="V4" s="2"/>
      </tp>
      <tp>
        <v>117.21</v>
        <stp/>
        <stp>YahooFinanceHistoricalPrices</stp>
        <stp>ORCL</stp>
        <stp/>
        <stp>Close</stp>
        <tr r="H8" s="2"/>
      </tp>
      <tp>
        <v>45405.395833333336</v>
        <stp/>
        <stp>YahooFinanceHistoricalPrices</stp>
        <stp>AAPL</stp>
        <stp>4</stp>
        <stp>Date</stp>
        <tr r="C9" s="1"/>
      </tp>
      <tp>
        <v>45404.395833333336</v>
        <stp/>
        <stp>YahooFinanceHistoricalPrices</stp>
        <stp>AAPL</stp>
        <stp>5</stp>
        <stp>Date</stp>
        <tr r="C10" s="1"/>
      </tp>
      <tp>
        <v>45401.395833333336</v>
        <stp/>
        <stp>YahooFinanceHistoricalPrices</stp>
        <stp>AAPL</stp>
        <stp>6</stp>
        <stp>Date</stp>
        <tr r="C11" s="1"/>
      </tp>
      <tp>
        <v>45400.395833333336</v>
        <stp/>
        <stp>YahooFinanceHistoricalPrices</stp>
        <stp>AAPL</stp>
        <stp>7</stp>
        <stp>Date</stp>
        <tr r="C12" s="1"/>
      </tp>
      <tp>
        <v>45408.395833333336</v>
        <stp/>
        <stp>YahooFinanceHistoricalPrices</stp>
        <stp>AAPL</stp>
        <stp>1</stp>
        <stp>Date</stp>
        <tr r="C6" s="1"/>
      </tp>
      <tp>
        <v>45407.395833333336</v>
        <stp/>
        <stp>YahooFinanceHistoricalPrices</stp>
        <stp>AAPL</stp>
        <stp>2</stp>
        <stp>Date</stp>
        <tr r="C7" s="1"/>
      </tp>
      <tp>
        <v>45406.395833333336</v>
        <stp/>
        <stp>YahooFinanceHistoricalPrices</stp>
        <stp>AAPL</stp>
        <stp>3</stp>
        <stp>Date</stp>
        <tr r="C8" s="1"/>
      </tp>
      <tp>
        <v>45399.395833333336</v>
        <stp/>
        <stp>YahooFinanceHistoricalPrices</stp>
        <stp>AAPL</stp>
        <stp>8</stp>
        <stp>Date</stp>
        <tr r="C13" s="1"/>
      </tp>
      <tp>
        <v>45398.395833333336</v>
        <stp/>
        <stp>YahooFinanceHistoricalPrices</stp>
        <stp>AAPL</stp>
        <stp>9</stp>
        <stp>Date</stp>
        <tr r="C14" s="1"/>
      </tp>
      <tp>
        <v>0</v>
        <stp/>
        <stp>YahooFinanceHistoricalPrices</stp>
        <stp>GOOG</stp>
        <stp/>
        <stp>rtd_LastError</stp>
        <tr r="V6" s="2"/>
      </tp>
      <tp>
        <v>443.29</v>
        <stp/>
        <stp>YahooFinanceHistoricalPrices</stp>
        <stp>META</stp>
        <stp/>
        <stp>Close</stp>
        <tr r="H5" s="2"/>
      </tp>
      <tp>
        <v>406.32</v>
        <stp/>
        <stp>YahooFinanceHistoricalPrices</stp>
        <stp>MSFT</stp>
        <stp/>
        <stp>Close</stp>
        <tr r="H7" s="2"/>
      </tp>
      <tp>
        <v>45410.583892708331</v>
        <stp/>
        <stp>YahooFinanceHistoricalPrices</stp>
        <stp>META</stp>
        <stp/>
        <stp>rtd_LastUpdate</stp>
        <tr r="X5" s="2"/>
      </tp>
      <tp>
        <v>48197880</v>
        <stp/>
        <stp>YahooFinanceHistoricalPrices</stp>
        <stp>AAPL</stp>
        <stp>5</stp>
        <stp>AverageVolume</stp>
        <tr r="H3" s="1"/>
      </tp>
      <tp>
        <v>176.55</v>
        <stp/>
        <stp>YahooFinanceHistoricalPrices</stp>
        <stp>AAPL</stp>
        <stp>45394.3958333333</stp>
        <stp>Close</stp>
        <tr r="G16" s="1"/>
      </tp>
      <tp>
        <v>172.69</v>
        <stp/>
        <stp>YahooFinanceHistoricalPrices</stp>
        <stp>AAPL</stp>
        <stp>45397.3958333333</stp>
        <stp>Close</stp>
        <tr r="G15" s="1"/>
      </tp>
      <tp>
        <v>168.45</v>
        <stp/>
        <stp>YahooFinanceHistoricalPrices</stp>
        <stp>AAPL</stp>
        <stp>45390.3958333333</stp>
        <stp>Close</stp>
        <tr r="G20" s="1"/>
      </tp>
      <tp>
        <v>169.67</v>
        <stp/>
        <stp>YahooFinanceHistoricalPrices</stp>
        <stp>AAPL</stp>
        <stp>45391.3958333333</stp>
        <stp>Close</stp>
        <tr r="G19" s="1"/>
      </tp>
      <tp>
        <v>167.78</v>
        <stp/>
        <stp>YahooFinanceHistoricalPrices</stp>
        <stp>AAPL</stp>
        <stp>45392.3958333333</stp>
        <stp>Close</stp>
        <tr r="G18" s="1"/>
      </tp>
      <tp>
        <v>175.04</v>
        <stp/>
        <stp>YahooFinanceHistoricalPrices</stp>
        <stp>AAPL</stp>
        <stp>45393.3958333333</stp>
        <stp>Close</stp>
        <tr r="G17" s="1"/>
      </tp>
      <tp>
        <v>169.38</v>
        <stp/>
        <stp>YahooFinanceHistoricalPrices</stp>
        <stp>AAPL</stp>
        <stp>45398.3958333333</stp>
        <stp>Close</stp>
        <tr r="G14" s="1"/>
      </tp>
      <tp>
        <v>168</v>
        <stp/>
        <stp>YahooFinanceHistoricalPrices</stp>
        <stp>AAPL</stp>
        <stp>45399.3958333333</stp>
        <stp>Close</stp>
        <tr r="G13" s="1"/>
      </tp>
      <tp>
        <v>168.84</v>
        <stp/>
        <stp>YahooFinanceHistoricalPrices</stp>
        <stp>AAPL</stp>
        <stp>45384.3958333333</stp>
        <stp>Close</stp>
        <tr r="G24" s="1"/>
      </tp>
      <tp>
        <v>169.65</v>
        <stp/>
        <stp>YahooFinanceHistoricalPrices</stp>
        <stp>AAPL</stp>
        <stp>45385.3958333333</stp>
        <stp>Close</stp>
        <tr r="G23" s="1"/>
      </tp>
      <tp>
        <v>168.82</v>
        <stp/>
        <stp>YahooFinanceHistoricalPrices</stp>
        <stp>AAPL</stp>
        <stp>45386.3958333333</stp>
        <stp>Close</stp>
        <tr r="G22" s="1"/>
      </tp>
      <tp>
        <v>169.58</v>
        <stp/>
        <stp>YahooFinanceHistoricalPrices</stp>
        <stp>AAPL</stp>
        <stp>45387.3958333333</stp>
        <stp>Close</stp>
        <tr r="G21" s="1"/>
      </tp>
      <tp>
        <v>170.03</v>
        <stp/>
        <stp>YahooFinanceHistoricalPrices</stp>
        <stp>AAPL</stp>
        <stp>45383.3958333333</stp>
        <stp>Close</stp>
        <tr r="G25" s="1"/>
      </tp>
      <tp>
        <v>-8.455796594354914E-3</v>
        <stp/>
        <stp>YahooFinanceHistoricalPrices</stp>
        <stp>AAPL</stp>
        <stp>45383.3958333333</stp>
        <stp>PercentChange</stp>
        <tr r="K25" s="1"/>
      </tp>
      <tp>
        <v>-6.9987649238369976E-3</v>
        <stp/>
        <stp>YahooFinanceHistoricalPrices</stp>
        <stp>AAPL</stp>
        <stp>45384.3958333333</stp>
        <stp>PercentChange</stp>
        <tr r="K24" s="1"/>
      </tp>
      <tp>
        <v>4.7974413646054703E-3</v>
        <stp/>
        <stp>YahooFinanceHistoricalPrices</stp>
        <stp>AAPL</stp>
        <stp>45385.3958333333</stp>
        <stp>PercentChange</stp>
        <tr r="K23" s="1"/>
      </tp>
      <tp>
        <v>-4.892425582080806E-3</v>
        <stp/>
        <stp>YahooFinanceHistoricalPrices</stp>
        <stp>AAPL</stp>
        <stp>45386.3958333333</stp>
        <stp>PercentChange</stp>
        <tr r="K22" s="1"/>
      </tp>
      <tp>
        <v>4.5018362753228569E-3</v>
        <stp/>
        <stp>YahooFinanceHistoricalPrices</stp>
        <stp>AAPL</stp>
        <stp>45387.3958333333</stp>
        <stp>PercentChange</stp>
        <tr r="K21" s="1"/>
      </tp>
      <tp>
        <v>45410.58386835648</v>
        <stp/>
        <stp>YahooFinanceHistoricalPrices</stp>
        <stp>AAPL</stp>
        <stp/>
        <stp>rtd_LastUpdate</stp>
        <tr r="X4" s="2"/>
      </tp>
      <tp>
        <v>-1.916729399502004E-2</v>
        <stp/>
        <stp>YahooFinanceHistoricalPrices</stp>
        <stp>AAPL</stp>
        <stp>45398.3958333333</stp>
        <stp>PercentChange</stp>
        <tr r="K14" s="1"/>
      </tp>
      <tp>
        <v>-8.1473609635139832E-3</v>
        <stp/>
        <stp>YahooFinanceHistoricalPrices</stp>
        <stp>AAPL</stp>
        <stp>45399.3958333333</stp>
        <stp>PercentChange</stp>
        <tr r="K13" s="1"/>
      </tp>
      <tp>
        <v>-6.6635216417031407E-3</v>
        <stp/>
        <stp>YahooFinanceHistoricalPrices</stp>
        <stp>AAPL</stp>
        <stp>45390.3958333333</stp>
        <stp>PercentChange</stp>
        <tr r="K20" s="1"/>
      </tp>
      <tp>
        <v>7.2425051944196017E-3</v>
        <stp/>
        <stp>YahooFinanceHistoricalPrices</stp>
        <stp>AAPL</stp>
        <stp>45391.3958333333</stp>
        <stp>PercentChange</stp>
        <tr r="K19" s="1"/>
      </tp>
      <tp>
        <v>-1.1139270348323183E-2</v>
        <stp/>
        <stp>YahooFinanceHistoricalPrices</stp>
        <stp>AAPL</stp>
        <stp>45392.3958333333</stp>
        <stp>PercentChange</stp>
        <tr r="K18" s="1"/>
      </tp>
      <tp>
        <v>4.3270950053641677E-2</v>
        <stp/>
        <stp>YahooFinanceHistoricalPrices</stp>
        <stp>AAPL</stp>
        <stp>45393.3958333333</stp>
        <stp>PercentChange</stp>
        <tr r="K17" s="1"/>
      </tp>
      <tp>
        <v>8.6265996343692919E-3</v>
        <stp/>
        <stp>YahooFinanceHistoricalPrices</stp>
        <stp>AAPL</stp>
        <stp>45394.3958333333</stp>
        <stp>PercentChange</stp>
        <tr r="K16" s="1"/>
      </tp>
      <tp>
        <v>-2.1863494760691049E-2</v>
        <stp/>
        <stp>YahooFinanceHistoricalPrices</stp>
        <stp>AAPL</stp>
        <stp>45397.3958333333</stp>
        <stp>PercentChange</stp>
        <tr r="K15" s="1"/>
      </tp>
      <tp>
        <v>45410.583900659723</v>
        <stp/>
        <stp>YahooFinanceHistoricalPrices</stp>
        <stp>GOOG</stp>
        <stp/>
        <stp>rtd_LastUpdate</stp>
        <tr r="X6" s="2"/>
      </tp>
      <tp>
        <v>165.84</v>
        <stp/>
        <stp>YahooFinanceHistoricalPrices</stp>
        <stp>AAPL</stp>
        <stp>45404.3958333333</stp>
        <stp>Close</stp>
        <tr r="G10" s="1"/>
      </tp>
      <tp>
        <v>166.9</v>
        <stp/>
        <stp>YahooFinanceHistoricalPrices</stp>
        <stp>AAPL</stp>
        <stp>45405.3958333333</stp>
        <stp>Close</stp>
        <tr r="G9" s="1"/>
      </tp>
      <tp>
        <v>169.02</v>
        <stp/>
        <stp>YahooFinanceHistoricalPrices</stp>
        <stp>AAPL</stp>
        <stp>45406.3958333333</stp>
        <stp>Close</stp>
        <tr r="G8" s="1"/>
      </tp>
      <tp>
        <v>169.89</v>
        <stp/>
        <stp>YahooFinanceHistoricalPrices</stp>
        <stp>AAPL</stp>
        <stp>45407.3958333333</stp>
        <stp>Close</stp>
        <tr r="G7" s="1"/>
      </tp>
      <tp>
        <v>167.04</v>
        <stp/>
        <stp>YahooFinanceHistoricalPrices</stp>
        <stp>AAPL</stp>
        <stp>45400.3958333333</stp>
        <stp>Close</stp>
        <tr r="G12" s="1"/>
      </tp>
      <tp>
        <v>165</v>
        <stp/>
        <stp>YahooFinanceHistoricalPrices</stp>
        <stp>AAPL</stp>
        <stp>45401.3958333333</stp>
        <stp>Close</stp>
        <tr r="G11" s="1"/>
      </tp>
      <tp>
        <v>169.3</v>
        <stp/>
        <stp>YahooFinanceHistoricalPrices</stp>
        <stp>AAPL</stp>
        <stp>45408.3958333333</stp>
        <stp>Close</stp>
        <tr r="G6" s="1"/>
      </tp>
      <tp>
        <v>-3.4728353640589571E-3</v>
        <stp/>
        <stp>YahooFinanceHistoricalPrices</stp>
        <stp>AAPL</stp>
        <stp>45408.3958333333</stp>
        <stp>PercentChange</stp>
        <tr r="K6" s="1"/>
      </tp>
      <tp>
        <v>-5.7142857142857828E-3</v>
        <stp/>
        <stp>YahooFinanceHistoricalPrices</stp>
        <stp>AAPL</stp>
        <stp>45400.3958333333</stp>
        <stp>PercentChange</stp>
        <tr r="K12" s="1"/>
      </tp>
      <tp>
        <v>-1.2212643678160884E-2</v>
        <stp/>
        <stp>YahooFinanceHistoricalPrices</stp>
        <stp>AAPL</stp>
        <stp>45401.3958333333</stp>
        <stp>PercentChange</stp>
        <tr r="K11" s="1"/>
      </tp>
      <tp>
        <v>5.0909090909090349E-3</v>
        <stp/>
        <stp>YahooFinanceHistoricalPrices</stp>
        <stp>AAPL</stp>
        <stp>45404.3958333333</stp>
        <stp>PercentChange</stp>
        <tr r="K10" s="1"/>
      </tp>
      <tp>
        <v>6.3917028461166758E-3</v>
        <stp/>
        <stp>YahooFinanceHistoricalPrices</stp>
        <stp>AAPL</stp>
        <stp>45405.3958333333</stp>
        <stp>PercentChange</stp>
        <tr r="K9" s="1"/>
      </tp>
      <tp>
        <v>1.2702216896345098E-2</v>
        <stp/>
        <stp>YahooFinanceHistoricalPrices</stp>
        <stp>AAPL</stp>
        <stp>45406.3958333333</stp>
        <stp>PercentChange</stp>
        <tr r="K8" s="1"/>
      </tp>
      <tp>
        <v>5.1473198438052314E-3</v>
        <stp/>
        <stp>YahooFinanceHistoricalPrices</stp>
        <stp>AAPL</stp>
        <stp>45407.3958333333</stp>
        <stp>PercentChange</stp>
        <tr r="K7" s="1"/>
      </tp>
      <tp>
        <v>45410.584107118055</v>
        <stp/>
        <stp>YahooFinanceHistoricalPrices</stp>
        <stp>AAPL</stp>
        <stp>45408.3958333333</stp>
        <stp>rtd_LastUpdate</stp>
        <tr r="K3" s="1"/>
      </tp>
      <tp>
        <v>67772100</v>
        <stp/>
        <stp>YahooFinanceHistoricalPrices</stp>
        <stp>AAPL</stp>
        <stp>45401.3958333333</stp>
        <stp>Volume</stp>
        <tr r="H11" s="1"/>
      </tp>
      <tp>
        <v>42451200</v>
        <stp/>
        <stp>YahooFinanceHistoricalPrices</stp>
        <stp>AAPL</stp>
        <stp>45391.3958333333</stp>
        <stp>Volume</stp>
        <tr r="H19" s="1"/>
      </tp>
      <tp>
        <v>45408.395833333336</v>
        <stp/>
        <stp>YahooFinanceHistoricalPrices</stp>
        <stp>META</stp>
        <stp/>
        <stp>Date</stp>
        <tr r="D5" s="2"/>
      </tp>
      <tp t="s">
        <v/>
        <stp/>
        <stp>YahooFinanceHistoricalPrices</stp>
        <stp>GOOG</stp>
        <stp/>
        <stp>rtd_LastMessage</stp>
        <tr r="W6" s="2"/>
      </tp>
      <tp>
        <v>43122900</v>
        <stp/>
        <stp>YahooFinanceHistoricalPrices</stp>
        <stp>AAPL</stp>
        <stp>45400.3958333333</stp>
        <stp>Volume</stp>
        <tr r="H12" s="1"/>
      </tp>
      <tp>
        <v>37425500</v>
        <stp/>
        <stp>YahooFinanceHistoricalPrices</stp>
        <stp>AAPL</stp>
        <stp>45390.3958333333</stp>
        <stp>Volume</stp>
        <tr r="H20" s="1"/>
      </tp>
      <tp>
        <v>170.51</v>
        <stp/>
        <stp>YahooFinanceHistoricalPrices</stp>
        <stp>AAPL</stp>
        <stp>45383.3958333333</stp>
        <stp>PrevLow</stp>
        <tr r="N25" s="1"/>
      </tp>
      <tp>
        <v>168.82</v>
        <stp/>
        <stp>YahooFinanceHistoricalPrices</stp>
        <stp>AAPL</stp>
        <stp>45387.3958333333</stp>
        <stp>PrevLow</stp>
        <tr r="N21" s="1"/>
      </tp>
      <tp>
        <v>168.58</v>
        <stp/>
        <stp>YahooFinanceHistoricalPrices</stp>
        <stp>AAPL</stp>
        <stp>45386.3958333333</stp>
        <stp>PrevLow</stp>
        <tr r="N22" s="1"/>
      </tp>
      <tp>
        <v>168.23</v>
        <stp/>
        <stp>YahooFinanceHistoricalPrices</stp>
        <stp>AAPL</stp>
        <stp>45385.3958333333</stp>
        <stp>PrevLow</stp>
        <tr r="N23" s="1"/>
      </tp>
      <tp>
        <v>169.48</v>
        <stp/>
        <stp>YahooFinanceHistoricalPrices</stp>
        <stp>AAPL</stp>
        <stp>45384.3958333333</stp>
        <stp>PrevLow</stp>
        <tr r="N24" s="1"/>
      </tp>
      <tp>
        <v>167.11</v>
        <stp/>
        <stp>YahooFinanceHistoricalPrices</stp>
        <stp>AAPL</stp>
        <stp>45393.3958333333</stp>
        <stp>PrevLow</stp>
        <tr r="N17" s="1"/>
      </tp>
      <tp>
        <v>168.35</v>
        <stp/>
        <stp>YahooFinanceHistoricalPrices</stp>
        <stp>AAPL</stp>
        <stp>45392.3958333333</stp>
        <stp>PrevLow</stp>
        <tr r="N18" s="1"/>
      </tp>
      <tp>
        <v>168.24</v>
        <stp/>
        <stp>YahooFinanceHistoricalPrices</stp>
        <stp>AAPL</stp>
        <stp>45391.3958333333</stp>
        <stp>PrevLow</stp>
        <tr r="N19" s="1"/>
      </tp>
      <tp>
        <v>168.95</v>
        <stp/>
        <stp>YahooFinanceHistoricalPrices</stp>
        <stp>AAPL</stp>
        <stp>45390.3958333333</stp>
        <stp>PrevLow</stp>
        <tr r="N20" s="1"/>
      </tp>
      <tp>
        <v>174.21</v>
        <stp/>
        <stp>YahooFinanceHistoricalPrices</stp>
        <stp>AAPL</stp>
        <stp>45397.3958333333</stp>
        <stp>PrevLow</stp>
        <tr r="N15" s="1"/>
      </tp>
      <tp>
        <v>168.16</v>
        <stp/>
        <stp>YahooFinanceHistoricalPrices</stp>
        <stp>AAPL</stp>
        <stp>45394.3958333333</stp>
        <stp>PrevLow</stp>
        <tr r="N16" s="1"/>
      </tp>
      <tp>
        <v>168.27</v>
        <stp/>
        <stp>YahooFinanceHistoricalPrices</stp>
        <stp>AAPL</stp>
        <stp>45399.3958333333</stp>
        <stp>PrevLow</stp>
        <tr r="N13" s="1"/>
      </tp>
      <tp>
        <v>172.5</v>
        <stp/>
        <stp>YahooFinanceHistoricalPrices</stp>
        <stp>AAPL</stp>
        <stp>45398.3958333333</stp>
        <stp>PrevLow</stp>
        <tr r="N14" s="1"/>
      </tp>
      <tp>
        <v>166.55</v>
        <stp/>
        <stp>YahooFinanceHistoricalPrices</stp>
        <stp>AAPL</stp>
        <stp>45401.3958333333</stp>
        <stp>PrevLow</stp>
        <tr r="N11" s="1"/>
      </tp>
      <tp>
        <v>168</v>
        <stp/>
        <stp>YahooFinanceHistoricalPrices</stp>
        <stp>AAPL</stp>
        <stp>45400.3958333333</stp>
        <stp>PrevLow</stp>
        <tr r="N12" s="1"/>
      </tp>
      <tp>
        <v>166.21</v>
        <stp/>
        <stp>YahooFinanceHistoricalPrices</stp>
        <stp>AAPL</stp>
        <stp>45407.3958333333</stp>
        <stp>PrevLow</stp>
        <tr r="N7" s="1"/>
      </tp>
      <tp>
        <v>164.92</v>
        <stp/>
        <stp>YahooFinanceHistoricalPrices</stp>
        <stp>AAPL</stp>
        <stp>45406.3958333333</stp>
        <stp>PrevLow</stp>
        <tr r="N8" s="1"/>
      </tp>
      <tp>
        <v>164.77</v>
        <stp/>
        <stp>YahooFinanceHistoricalPrices</stp>
        <stp>AAPL</stp>
        <stp>45405.3958333333</stp>
        <stp>PrevLow</stp>
        <tr r="N9" s="1"/>
      </tp>
      <tp>
        <v>164.08</v>
        <stp/>
        <stp>YahooFinanceHistoricalPrices</stp>
        <stp>AAPL</stp>
        <stp>45404.3958333333</stp>
        <stp>PrevLow</stp>
        <tr r="N10" s="1"/>
      </tp>
      <tp>
        <v>168.15</v>
        <stp/>
        <stp>YahooFinanceHistoricalPrices</stp>
        <stp>AAPL</stp>
        <stp>45408.3958333333</stp>
        <stp>PrevLow</stp>
        <tr r="N6" s="1"/>
      </tp>
      <tp>
        <v>46240500</v>
        <stp/>
        <stp>YahooFinanceHistoricalPrices</stp>
        <stp>AAPL</stp>
        <stp>45383.3958333333</stp>
        <stp>Volume</stp>
        <tr r="H25" s="1"/>
      </tp>
      <tp>
        <v>91070300</v>
        <stp/>
        <stp>YahooFinanceHistoricalPrices</stp>
        <stp>AAPL</stp>
        <stp>45393.3958333333</stp>
        <stp>Volume</stp>
        <tr r="H17" s="1"/>
      </tp>
      <tp>
        <v>171.34</v>
        <stp/>
        <stp>YahooFinanceHistoricalPrices</stp>
        <stp>AAPL</stp>
        <stp>45408.3958333333</stp>
        <stp>High</stp>
        <tr r="F6" s="1"/>
      </tp>
      <tp>
        <v>169.3</v>
        <stp/>
        <stp>YahooFinanceHistoricalPrices</stp>
        <stp>AAPL</stp>
        <stp>45406.3958333333</stp>
        <stp>High</stp>
        <tr r="F8" s="1"/>
      </tp>
      <tp>
        <v>170.61</v>
        <stp/>
        <stp>YahooFinanceHistoricalPrices</stp>
        <stp>AAPL</stp>
        <stp>45407.3958333333</stp>
        <stp>High</stp>
        <tr r="F7" s="1"/>
      </tp>
      <tp>
        <v>167.26</v>
        <stp/>
        <stp>YahooFinanceHistoricalPrices</stp>
        <stp>AAPL</stp>
        <stp>45404.3958333333</stp>
        <stp>High</stp>
        <tr r="F10" s="1"/>
      </tp>
      <tp>
        <v>167.05</v>
        <stp/>
        <stp>YahooFinanceHistoricalPrices</stp>
        <stp>AAPL</stp>
        <stp>45405.3958333333</stp>
        <stp>High</stp>
        <tr r="F9" s="1"/>
      </tp>
      <tp>
        <v>168.64</v>
        <stp/>
        <stp>YahooFinanceHistoricalPrices</stp>
        <stp>AAPL</stp>
        <stp>45400.3958333333</stp>
        <stp>High</stp>
        <tr r="F12" s="1"/>
      </tp>
      <tp>
        <v>166.4</v>
        <stp/>
        <stp>YahooFinanceHistoricalPrices</stp>
        <stp>AAPL</stp>
        <stp>45401.3958333333</stp>
        <stp>High</stp>
        <tr r="F11" s="1"/>
      </tp>
      <tp>
        <v>112.78</v>
        <stp/>
        <stp>YahooFinanceHistoricalPrices</stp>
        <stp>ORCL</stp>
        <stp/>
        <stp>PrevLow</stp>
        <tr r="R8" s="2"/>
      </tp>
      <tp>
        <v>49709300</v>
        <stp/>
        <stp>YahooFinanceHistoricalPrices</stp>
        <stp>AAPL</stp>
        <stp>45392.3958333333</stp>
        <stp>Volume</stp>
        <tr r="H18" s="1"/>
      </tp>
      <tp>
        <v>44525100</v>
        <stp/>
        <stp>YahooFinanceHistoricalPrices</stp>
        <stp>AAPL</stp>
        <stp/>
        <stp>Volume</stp>
        <tr r="N4" s="2"/>
      </tp>
      <tp>
        <v>9.9651788540677577E-2</v>
        <stp/>
        <stp>YahooFinanceHistoricalPrices</stp>
        <stp>GOOG</stp>
        <stp/>
        <stp>ChangeInPercent</stp>
        <tr r="J6" s="2"/>
      </tp>
      <tp>
        <v>412.17</v>
        <stp/>
        <stp>YahooFinanceHistoricalPrices</stp>
        <stp>MSFT</stp>
        <stp/>
        <stp>Open</stp>
        <tr r="E7" s="2"/>
      </tp>
      <tp>
        <v>49537800</v>
        <stp/>
        <stp>YahooFinanceHistoricalPrices</stp>
        <stp>AAPL</stp>
        <stp>45405.3958333333</stp>
        <stp>Volume</stp>
        <tr r="H9" s="1"/>
      </tp>
      <tp>
        <v>47691700</v>
        <stp/>
        <stp>YahooFinanceHistoricalPrices</stp>
        <stp>AAPL</stp>
        <stp>45385.3958333333</stp>
        <stp>Volume</stp>
        <tr r="H23" s="1"/>
      </tp>
      <tp>
        <v>119.21</v>
        <stp/>
        <stp>YahooFinanceHistoricalPrices</stp>
        <stp>ORCL</stp>
        <stp/>
        <stp>High</stp>
        <tr r="F8" s="2"/>
      </tp>
      <tp>
        <v>48116400</v>
        <stp/>
        <stp>YahooFinanceHistoricalPrices</stp>
        <stp>AAPL</stp>
        <stp>45404.3958333333</stp>
        <stp>Volume</stp>
        <tr r="H10" s="1"/>
      </tp>
      <tp>
        <v>49329500</v>
        <stp/>
        <stp>YahooFinanceHistoricalPrices</stp>
        <stp>AAPL</stp>
        <stp>45384.3958333333</stp>
        <stp>Volume</stp>
        <tr r="H24" s="1"/>
      </tp>
      <tp>
        <v>101593300</v>
        <stp/>
        <stp>YahooFinanceHistoricalPrices</stp>
        <stp>AAPL</stp>
        <stp>45394.3958333333</stp>
        <stp>Volume</stp>
        <tr r="H16" s="1"/>
      </tp>
      <tp>
        <v>171.34</v>
        <stp/>
        <stp>YahooFinanceHistoricalPrices</stp>
        <stp>AAPL</stp>
        <stp/>
        <stp>High</stp>
        <tr r="F4" s="2"/>
      </tp>
      <tp>
        <v>173.76</v>
        <stp/>
        <stp>YahooFinanceHistoricalPrices</stp>
        <stp>AAPL</stp>
        <stp>45398.3958333333</stp>
        <stp>High</stp>
        <tr r="F14" s="1"/>
      </tp>
      <tp>
        <v>170.65</v>
        <stp/>
        <stp>YahooFinanceHistoricalPrices</stp>
        <stp>AAPL</stp>
        <stp>45399.3958333333</stp>
        <stp>High</stp>
        <tr r="F13" s="1"/>
      </tp>
      <tp>
        <v>176.63</v>
        <stp/>
        <stp>YahooFinanceHistoricalPrices</stp>
        <stp>AAPL</stp>
        <stp>45397.3958333333</stp>
        <stp>High</stp>
        <tr r="F15" s="1"/>
      </tp>
      <tp>
        <v>178.36</v>
        <stp/>
        <stp>YahooFinanceHistoricalPrices</stp>
        <stp>AAPL</stp>
        <stp>45394.3958333333</stp>
        <stp>High</stp>
        <tr r="F16" s="1"/>
      </tp>
      <tp>
        <v>169.09</v>
        <stp/>
        <stp>YahooFinanceHistoricalPrices</stp>
        <stp>AAPL</stp>
        <stp>45392.3958333333</stp>
        <stp>High</stp>
        <tr r="F18" s="1"/>
      </tp>
      <tp>
        <v>175.46</v>
        <stp/>
        <stp>YahooFinanceHistoricalPrices</stp>
        <stp>AAPL</stp>
        <stp>45393.3958333333</stp>
        <stp>High</stp>
        <tr r="F17" s="1"/>
      </tp>
      <tp>
        <v>169.2</v>
        <stp/>
        <stp>YahooFinanceHistoricalPrices</stp>
        <stp>AAPL</stp>
        <stp>45390.3958333333</stp>
        <stp>High</stp>
        <tr r="F20" s="1"/>
      </tp>
      <tp>
        <v>170.08</v>
        <stp/>
        <stp>YahooFinanceHistoricalPrices</stp>
        <stp>AAPL</stp>
        <stp>45391.3958333333</stp>
        <stp>High</stp>
        <tr r="F19" s="1"/>
      </tp>
      <tp>
        <v>171.92</v>
        <stp/>
        <stp>YahooFinanceHistoricalPrices</stp>
        <stp>AAPL</stp>
        <stp>45386.3958333333</stp>
        <stp>High</stp>
        <tr r="F22" s="1"/>
      </tp>
      <tp>
        <v>170.39</v>
        <stp/>
        <stp>YahooFinanceHistoricalPrices</stp>
        <stp>AAPL</stp>
        <stp>45387.3958333333</stp>
        <stp>High</stp>
        <tr r="F21" s="1"/>
      </tp>
      <tp>
        <v>169.34</v>
        <stp/>
        <stp>YahooFinanceHistoricalPrices</stp>
        <stp>AAPL</stp>
        <stp>45384.3958333333</stp>
        <stp>High</stp>
        <tr r="F24" s="1"/>
      </tp>
      <tp>
        <v>170.68</v>
        <stp/>
        <stp>YahooFinanceHistoricalPrices</stp>
        <stp>AAPL</stp>
        <stp>45385.3958333333</stp>
        <stp>High</stp>
        <tr r="F23" s="1"/>
      </tp>
      <tp>
        <v>171.25</v>
        <stp/>
        <stp>YahooFinanceHistoricalPrices</stp>
        <stp>AAPL</stp>
        <stp>45383.3958333333</stp>
        <stp>High</stp>
        <tr r="F25" s="1"/>
      </tp>
      <tp>
        <v>50558300</v>
        <stp/>
        <stp>YahooFinanceHistoricalPrices</stp>
        <stp>AAPL</stp>
        <stp>45407.3958333333</stp>
        <stp>Volume</stp>
        <tr r="H7" s="1"/>
      </tp>
      <tp>
        <v>42055200</v>
        <stp/>
        <stp>YahooFinanceHistoricalPrices</stp>
        <stp>AAPL</stp>
        <stp>45387.3958333333</stp>
        <stp>Volume</stp>
        <tr r="H21" s="1"/>
      </tp>
      <tp>
        <v>73531800</v>
        <stp/>
        <stp>YahooFinanceHistoricalPrices</stp>
        <stp>AAPL</stp>
        <stp>45397.3958333333</stp>
        <stp>Volume</stp>
        <tr r="H15" s="1"/>
      </tp>
      <tp>
        <v>45408.395833333336</v>
        <stp/>
        <stp>YahooFinanceHistoricalPrices</stp>
        <stp>GOOG</stp>
        <stp/>
        <stp>Date</stp>
        <tr r="D6" s="2"/>
      </tp>
      <tp>
        <v>48251800</v>
        <stp/>
        <stp>YahooFinanceHistoricalPrices</stp>
        <stp>AAPL</stp>
        <stp>45406.3958333333</stp>
        <stp>Volume</stp>
        <tr r="H8" s="1"/>
      </tp>
      <tp>
        <v>53704400</v>
        <stp/>
        <stp>YahooFinanceHistoricalPrices</stp>
        <stp>AAPL</stp>
        <stp>45386.3958333333</stp>
        <stp>Volume</stp>
        <tr r="H22" s="1"/>
      </tp>
      <tp>
        <v>31925900</v>
        <stp/>
        <stp>YahooFinanceHistoricalPrices</stp>
        <stp>META</stp>
        <stp/>
        <stp>Volume</stp>
        <tr r="N5" s="2"/>
      </tp>
      <tp>
        <v>388.03</v>
        <stp/>
        <stp>YahooFinanceHistoricalPrices</stp>
        <stp>MSFT</stp>
        <stp/>
        <stp>PrevLow</stp>
        <tr r="R7" s="2"/>
      </tp>
      <tp>
        <v>446.44</v>
        <stp/>
        <stp>YahooFinanceHistoricalPrices</stp>
        <stp>META</stp>
        <stp/>
        <stp>High</stp>
        <tr r="F5" s="2"/>
      </tp>
      <tp>
        <v>50901200</v>
        <stp/>
        <stp>YahooFinanceHistoricalPrices</stp>
        <stp>AAPL</stp>
        <stp>45399.3958333333</stp>
        <stp>Volume</stp>
        <tr r="H13" s="1"/>
      </tp>
      <tp>
        <v>44525100</v>
        <stp/>
        <stp>YahooFinanceHistoricalPrices</stp>
        <stp>AAPL</stp>
        <stp>45408.3958333333</stp>
        <stp>Volume</stp>
        <tr r="H6" s="1"/>
      </tp>
      <tp>
        <v>73711200</v>
        <stp/>
        <stp>YahooFinanceHistoricalPrices</stp>
        <stp>AAPL</stp>
        <stp>45398.3958333333</stp>
        <stp>Volume</stp>
        <tr r="H14" s="1"/>
      </tp>
      <tp t="s">
        <v/>
        <stp/>
        <stp>YahooFinanceHistoricalPrices</stp>
        <stp>MSFT</stp>
        <stp/>
        <stp>rtd_LastMessage</stp>
        <tr r="W7" s="2"/>
      </tp>
      <tp>
        <v>7.2799999999999727</v>
        <stp/>
        <stp>YahooFinanceHistoricalPrices</stp>
        <stp>MSFT</stp>
        <stp/>
        <stp>Change</stp>
        <tr r="I7" s="2"/>
      </tp>
      <tp>
        <v>1.8243785084202102E-2</v>
        <stp/>
        <stp>YahooFinanceHistoricalPrices</stp>
        <stp>MSFT</stp>
        <stp/>
        <stp>ChangeInPercent</stp>
        <tr r="J7" s="2"/>
      </tp>
      <tp>
        <v>2.3199999999999932</v>
        <stp/>
        <stp>YahooFinanceHistoricalPrices</stp>
        <stp>ORCL</stp>
        <stp/>
        <stp>Change</stp>
        <tr r="I8" s="2"/>
      </tp>
      <tp t="s">
        <v/>
        <stp/>
        <stp>YahooFinanceHistoricalPrices</stp>
        <stp>ORCL</stp>
        <stp/>
        <stp>rtd_LastMessage</stp>
        <tr r="W8" s="2"/>
      </tp>
      <tp>
        <v>55186700</v>
        <stp/>
        <stp>YahooFinanceHistoricalPrices</stp>
        <stp>GOOG</stp>
        <stp/>
        <stp>Volume</stp>
        <tr r="N6" s="2"/>
      </tp>
      <tp>
        <v>45408.395833333336</v>
        <stp/>
        <stp>YahooFinanceHistoricalPrices</stp>
        <stp>ORCL</stp>
        <stp/>
        <stp>Date</stp>
        <tr r="D8" s="2"/>
      </tp>
      <tp>
        <v>45408.395833333336</v>
        <stp/>
        <stp>YahooFinanceHistoricalPrices</stp>
        <stp>AAPL</stp>
        <stp/>
        <stp>Date</stp>
        <tr r="D4" s="2"/>
      </tp>
      <tp>
        <v>399.04</v>
        <stp/>
        <stp>YahooFinanceHistoricalPrices</stp>
        <stp>MSFT</stp>
        <stp/>
        <stp>PrevAdjClose</stp>
        <tr r="T7" s="2"/>
      </tp>
      <tp>
        <v>176.42</v>
        <stp/>
        <stp>YahooFinanceHistoricalPrices</stp>
        <stp>GOOG</stp>
        <stp/>
        <stp>High</stp>
        <tr r="F6" s="2"/>
      </tp>
      <tp>
        <v>152.768</v>
        <stp/>
        <stp>YahooFinanceHistoricalPrices</stp>
        <stp>GOOG</stp>
        <stp/>
        <stp>PrevLow</stp>
        <tr r="R6" s="2"/>
      </tp>
      <tp>
        <v>2.0193228305335431E-2</v>
        <stp/>
        <stp>YahooFinanceHistoricalPrices</stp>
        <stp>ORCL</stp>
        <stp/>
        <stp>ChangeInPercent</stp>
        <tr r="J8" s="2"/>
      </tp>
      <tp t="s">
        <v/>
        <stp/>
        <stp>YahooFinanceHistoricalPrices</stp>
        <stp>AAPL</stp>
        <stp>45394.3958333333</stp>
        <stp>rtd_LastMessage</stp>
        <tr r="S16" s="1"/>
      </tp>
      <tp t="s">
        <v/>
        <stp/>
        <stp>YahooFinanceHistoricalPrices</stp>
        <stp>AAPL</stp>
        <stp>45397.3958333333</stp>
        <stp>rtd_LastMessage</stp>
        <tr r="S15" s="1"/>
      </tp>
      <tp t="s">
        <v/>
        <stp/>
        <stp>YahooFinanceHistoricalPrices</stp>
        <stp>AAPL</stp>
        <stp>45391.3958333333</stp>
        <stp>rtd_LastMessage</stp>
        <tr r="S19" s="1"/>
      </tp>
      <tp t="s">
        <v/>
        <stp/>
        <stp>YahooFinanceHistoricalPrices</stp>
        <stp>AAPL</stp>
        <stp>45390.3958333333</stp>
        <stp>rtd_LastMessage</stp>
        <tr r="S20" s="1"/>
      </tp>
      <tp t="s">
        <v/>
        <stp/>
        <stp>YahooFinanceHistoricalPrices</stp>
        <stp>AAPL</stp>
        <stp>45393.3958333333</stp>
        <stp>rtd_LastMessage</stp>
        <tr r="S17" s="1"/>
      </tp>
      <tp t="s">
        <v/>
        <stp/>
        <stp>YahooFinanceHistoricalPrices</stp>
        <stp>AAPL</stp>
        <stp>45392.3958333333</stp>
        <stp>rtd_LastMessage</stp>
        <tr r="S18" s="1"/>
      </tp>
      <tp t="s">
        <v/>
        <stp/>
        <stp>YahooFinanceHistoricalPrices</stp>
        <stp>AAPL</stp>
        <stp>45399.3958333333</stp>
        <stp>rtd_LastMessage</stp>
        <tr r="S13" s="1"/>
      </tp>
      <tp t="s">
        <v/>
        <stp/>
        <stp>YahooFinanceHistoricalPrices</stp>
        <stp>AAPL</stp>
        <stp>45398.3958333333</stp>
        <stp>rtd_LastMessage</stp>
        <tr r="S14" s="1"/>
      </tp>
      <tp t="s">
        <v/>
        <stp/>
        <stp>YahooFinanceHistoricalPrices</stp>
        <stp>AAPL</stp>
        <stp>45385.3958333333</stp>
        <stp>rtd_LastMessage</stp>
        <tr r="S23" s="1"/>
      </tp>
      <tp t="s">
        <v/>
        <stp/>
        <stp>YahooFinanceHistoricalPrices</stp>
        <stp>AAPL</stp>
        <stp>45384.3958333333</stp>
        <stp>rtd_LastMessage</stp>
        <tr r="S24" s="1"/>
      </tp>
      <tp t="s">
        <v/>
        <stp/>
        <stp>YahooFinanceHistoricalPrices</stp>
        <stp>AAPL</stp>
        <stp>45387.3958333333</stp>
        <stp>rtd_LastMessage</stp>
        <tr r="S21" s="1"/>
      </tp>
      <tp t="s">
        <v/>
        <stp/>
        <stp>YahooFinanceHistoricalPrices</stp>
        <stp>AAPL</stp>
        <stp>45386.3958333333</stp>
        <stp>rtd_LastMessage</stp>
        <tr r="S22" s="1"/>
      </tp>
      <tp t="s">
        <v/>
        <stp/>
        <stp>YahooFinanceHistoricalPrices</stp>
        <stp>AAPL</stp>
        <stp>45383.3958333333</stp>
        <stp>rtd_LastMessage</stp>
        <tr r="S25" s="1"/>
      </tp>
      <tp t="s">
        <v/>
        <stp/>
        <stp>YahooFinanceHistoricalPrices</stp>
        <stp>AAPL</stp>
        <stp>45405.3958333333</stp>
        <stp>rtd_LastMessage</stp>
        <tr r="S9" s="1"/>
      </tp>
      <tp t="s">
        <v/>
        <stp/>
        <stp>YahooFinanceHistoricalPrices</stp>
        <stp>AAPL</stp>
        <stp>45404.3958333333</stp>
        <stp>rtd_LastMessage</stp>
        <tr r="S10" s="1"/>
      </tp>
      <tp t="s">
        <v/>
        <stp/>
        <stp>YahooFinanceHistoricalPrices</stp>
        <stp>AAPL</stp>
        <stp>45407.3958333333</stp>
        <stp>rtd_LastMessage</stp>
        <tr r="S7" s="1"/>
      </tp>
      <tp t="s">
        <v/>
        <stp/>
        <stp>YahooFinanceHistoricalPrices</stp>
        <stp>AAPL</stp>
        <stp>45406.3958333333</stp>
        <stp>rtd_LastMessage</stp>
        <tr r="S8" s="1"/>
      </tp>
      <tp t="s">
        <v/>
        <stp/>
        <stp>YahooFinanceHistoricalPrices</stp>
        <stp>AAPL</stp>
        <stp>45401.3958333333</stp>
        <stp>rtd_LastMessage</stp>
        <tr r="S11" s="1"/>
      </tp>
      <tp t="s">
        <v/>
        <stp/>
        <stp>YahooFinanceHistoricalPrices</stp>
        <stp>AAPL</stp>
        <stp>45400.3958333333</stp>
        <stp>rtd_LastMessage</stp>
        <tr r="S12" s="1"/>
      </tp>
      <tp t="s">
        <v/>
        <stp/>
        <stp>YahooFinanceHistoricalPrices</stp>
        <stp>AAPL</stp>
        <stp>45408.3958333333</stp>
        <stp>rtd_LastMessage</stp>
        <tr r="S6" s="1"/>
      </tp>
      <tp>
        <v>8254200</v>
        <stp/>
        <stp>YahooFinanceHistoricalPrices</stp>
        <stp>ORCL</stp>
        <stp/>
        <stp>Volume</stp>
        <tr r="N8" s="2"/>
      </tp>
      <tp>
        <v>29553600</v>
        <stp/>
        <stp>YahooFinanceHistoricalPrices</stp>
        <stp>MSFT</stp>
        <stp/>
        <stp>Volume</stp>
        <tr r="N7" s="2"/>
      </tp>
      <tp>
        <v>441.46</v>
        <stp/>
        <stp>YahooFinanceHistoricalPrices</stp>
        <stp>META</stp>
        <stp/>
        <stp>Open</stp>
        <tr r="E5" s="2"/>
      </tp>
      <tp>
        <v>168.15</v>
        <stp/>
        <stp>YahooFinanceHistoricalPrices</stp>
        <stp>AAPL</stp>
        <stp/>
        <stp>PrevLow</stp>
        <tr r="R4" s="2"/>
      </tp>
      <tp>
        <v>169.89</v>
        <stp/>
        <stp>YahooFinanceHistoricalPrices</stp>
        <stp>AAPL</stp>
        <stp>45408.3958333333</stp>
        <stp>PrevAdjClose</stp>
        <tr r="R6" s="1"/>
      </tp>
      <tp>
        <v>166.9</v>
        <stp/>
        <stp>YahooFinanceHistoricalPrices</stp>
        <stp>AAPL</stp>
        <stp>45406.3958333333</stp>
        <stp>PrevAdjClose</stp>
        <tr r="R8" s="1"/>
      </tp>
      <tp>
        <v>169.02</v>
        <stp/>
        <stp>YahooFinanceHistoricalPrices</stp>
        <stp>AAPL</stp>
        <stp>45407.3958333333</stp>
        <stp>PrevAdjClose</stp>
        <tr r="R7" s="1"/>
      </tp>
      <tp>
        <v>165</v>
        <stp/>
        <stp>YahooFinanceHistoricalPrices</stp>
        <stp>AAPL</stp>
        <stp>45404.3958333333</stp>
        <stp>PrevAdjClose</stp>
        <tr r="R10" s="1"/>
      </tp>
      <tp>
        <v>165.84</v>
        <stp/>
        <stp>YahooFinanceHistoricalPrices</stp>
        <stp>AAPL</stp>
        <stp>45405.3958333333</stp>
        <stp>PrevAdjClose</stp>
        <tr r="R9" s="1"/>
      </tp>
      <tp>
        <v>168</v>
        <stp/>
        <stp>YahooFinanceHistoricalPrices</stp>
        <stp>AAPL</stp>
        <stp>45400.3958333333</stp>
        <stp>PrevAdjClose</stp>
        <tr r="R12" s="1"/>
      </tp>
      <tp>
        <v>167.04</v>
        <stp/>
        <stp>YahooFinanceHistoricalPrices</stp>
        <stp>AAPL</stp>
        <stp>45401.3958333333</stp>
        <stp>PrevAdjClose</stp>
        <tr r="R11" s="1"/>
      </tp>
      <tp>
        <v>-3.3100000000000023</v>
        <stp/>
        <stp>YahooFinanceHistoricalPrices</stp>
        <stp>AAPL</stp>
        <stp>45398.3958333333</stp>
        <stp>Change</stp>
        <tr r="J14" s="1"/>
      </tp>
      <tp>
        <v>-0.58999999999997499</v>
        <stp/>
        <stp>YahooFinanceHistoricalPrices</stp>
        <stp>AAPL</stp>
        <stp>45408.3958333333</stp>
        <stp>Change</stp>
        <tr r="J6" s="1"/>
      </tp>
      <tp>
        <v>-1.3799999999999955</v>
        <stp/>
        <stp>YahooFinanceHistoricalPrices</stp>
        <stp>AAPL</stp>
        <stp>45399.3958333333</stp>
        <stp>Change</stp>
        <tr r="J13" s="1"/>
      </tp>
      <tp>
        <v>169.65</v>
        <stp/>
        <stp>YahooFinanceHistoricalPrices</stp>
        <stp>AAPL</stp>
        <stp>45386.3958333333</stp>
        <stp>PrevAdjClose</stp>
        <tr r="R22" s="1"/>
      </tp>
      <tp>
        <v>168.82</v>
        <stp/>
        <stp>YahooFinanceHistoricalPrices</stp>
        <stp>AAPL</stp>
        <stp>45387.3958333333</stp>
        <stp>PrevAdjClose</stp>
        <tr r="R21" s="1"/>
      </tp>
      <tp>
        <v>170.03</v>
        <stp/>
        <stp>YahooFinanceHistoricalPrices</stp>
        <stp>AAPL</stp>
        <stp>45384.3958333333</stp>
        <stp>PrevAdjClose</stp>
        <tr r="R24" s="1"/>
      </tp>
      <tp>
        <v>168.84</v>
        <stp/>
        <stp>YahooFinanceHistoricalPrices</stp>
        <stp>AAPL</stp>
        <stp>45385.3958333333</stp>
        <stp>PrevAdjClose</stp>
        <tr r="R23" s="1"/>
      </tp>
      <tp>
        <v>171.48</v>
        <stp/>
        <stp>YahooFinanceHistoricalPrices</stp>
        <stp>AAPL</stp>
        <stp>45383.3958333333</stp>
        <stp>PrevAdjClose</stp>
        <tr r="R25" s="1"/>
      </tp>
      <tp>
        <v>172.69</v>
        <stp/>
        <stp>YahooFinanceHistoricalPrices</stp>
        <stp>AAPL</stp>
        <stp>45398.3958333333</stp>
        <stp>PrevAdjClose</stp>
        <tr r="R14" s="1"/>
      </tp>
      <tp>
        <v>169.38</v>
        <stp/>
        <stp>YahooFinanceHistoricalPrices</stp>
        <stp>AAPL</stp>
        <stp>45399.3958333333</stp>
        <stp>PrevAdjClose</stp>
        <tr r="R13" s="1"/>
      </tp>
      <tp>
        <v>176.55</v>
        <stp/>
        <stp>YahooFinanceHistoricalPrices</stp>
        <stp>AAPL</stp>
        <stp>45397.3958333333</stp>
        <stp>PrevAdjClose</stp>
        <tr r="R15" s="1"/>
      </tp>
      <tp>
        <v>175.04</v>
        <stp/>
        <stp>YahooFinanceHistoricalPrices</stp>
        <stp>AAPL</stp>
        <stp>45394.3958333333</stp>
        <stp>PrevAdjClose</stp>
        <tr r="R16" s="1"/>
      </tp>
      <tp>
        <v>169.67</v>
        <stp/>
        <stp>YahooFinanceHistoricalPrices</stp>
        <stp>AAPL</stp>
        <stp>45392.3958333333</stp>
        <stp>PrevAdjClose</stp>
        <tr r="R18" s="1"/>
      </tp>
      <tp>
        <v>167.78</v>
        <stp/>
        <stp>YahooFinanceHistoricalPrices</stp>
        <stp>AAPL</stp>
        <stp>45393.3958333333</stp>
        <stp>PrevAdjClose</stp>
        <tr r="R17" s="1"/>
      </tp>
      <tp>
        <v>169.58</v>
        <stp/>
        <stp>YahooFinanceHistoricalPrices</stp>
        <stp>AAPL</stp>
        <stp>45390.3958333333</stp>
        <stp>PrevAdjClose</stp>
        <tr r="R20" s="1"/>
      </tp>
      <tp>
        <v>168.45</v>
        <stp/>
        <stp>YahooFinanceHistoricalPrices</stp>
        <stp>AAPL</stp>
        <stp>45391.3958333333</stp>
        <stp>PrevAdjClose</stp>
        <tr r="R19" s="1"/>
      </tp>
      <tp>
        <v>169.89</v>
        <stp/>
        <stp>YahooFinanceHistoricalPrices</stp>
        <stp>AAPL</stp>
        <stp/>
        <stp>PrevAdjClose</stp>
        <tr r="T4" s="2"/>
      </tp>
      <tp>
        <v>45408.395833333336</v>
        <stp/>
        <stp>YahooFinanceHistoricalPrices</stp>
        <stp>MSFT</stp>
        <stp/>
        <stp>Date</stp>
        <tr r="D7" s="2"/>
      </tp>
      <tp>
        <v>114.89</v>
        <stp/>
        <stp>YahooFinanceHistoricalPrices</stp>
        <stp>ORCL</stp>
        <stp/>
        <stp>PrevAdjClose</stp>
        <tr r="T8" s="2"/>
      </tp>
      <tp>
        <v>414.5</v>
        <stp/>
        <stp>YahooFinanceHistoricalPrices</stp>
        <stp>META</stp>
        <stp/>
        <stp>PrevLow</stp>
        <tr r="R5" s="2"/>
      </tp>
      <tp>
        <v>15.740000000000009</v>
        <stp/>
        <stp>YahooFinanceHistoricalPrices</stp>
        <stp>GOOG</stp>
        <stp/>
        <stp>Change</stp>
        <tr r="I6" s="2"/>
      </tp>
      <tp>
        <v>175.99</v>
        <stp/>
        <stp>YahooFinanceHistoricalPrices</stp>
        <stp>GOOG</stp>
        <stp/>
        <stp>Open</stp>
        <tr r="E6" s="2"/>
      </tp>
      <tp>
        <v>-0.58999999999997499</v>
        <stp/>
        <stp>YahooFinanceHistoricalPrices</stp>
        <stp>AAPL</stp>
        <stp/>
        <stp>Change</stp>
        <tr r="I4" s="2"/>
      </tp>
      <tp>
        <v>-1.8899999999999864</v>
        <stp/>
        <stp>YahooFinanceHistoricalPrices</stp>
        <stp>AAPL</stp>
        <stp>45392.3958333333</stp>
        <stp>Change</stp>
        <tr r="J18" s="1"/>
      </tp>
      <tp>
        <v>441.38</v>
        <stp/>
        <stp>YahooFinanceHistoricalPrices</stp>
        <stp>META</stp>
        <stp/>
        <stp>PrevAdjClose</stp>
        <tr r="T5" s="2"/>
      </tp>
      <tp>
        <v>4.3273369885359347E-3</v>
        <stp/>
        <stp>YahooFinanceHistoricalPrices</stp>
        <stp>META</stp>
        <stp/>
        <stp>ChangeInPercent</stp>
        <tr r="J5" s="2"/>
      </tp>
      <tp>
        <v>7.2599999999999909</v>
        <stp/>
        <stp>YahooFinanceHistoricalPrices</stp>
        <stp>AAPL</stp>
        <stp>45393.3958333333</stp>
        <stp>Change</stp>
        <tr r="J17" s="1"/>
      </tp>
      <tp>
        <v>-1.4499999999999886</v>
        <stp/>
        <stp>YahooFinanceHistoricalPrices</stp>
        <stp>AAPL</stp>
        <stp>45383.3958333333</stp>
        <stp>Change</stp>
        <tr r="J25" s="1"/>
      </tp>
      <tp>
        <v>-1.1300000000000239</v>
        <stp/>
        <stp>YahooFinanceHistoricalPrices</stp>
        <stp>AAPL</stp>
        <stp>45390.3958333333</stp>
        <stp>Change</stp>
        <tr r="J20" s="1"/>
      </tp>
      <tp>
        <v>-0.96000000000000796</v>
        <stp/>
        <stp>YahooFinanceHistoricalPrices</stp>
        <stp>AAPL</stp>
        <stp>45400.3958333333</stp>
        <stp>Change</stp>
        <tr r="J12" s="1"/>
      </tp>
      <tp>
        <v>169.88</v>
        <stp/>
        <stp>YahooFinanceHistoricalPrices</stp>
        <stp>AAPL</stp>
        <stp>45408.3958333333</stp>
        <stp>Open</stp>
        <tr r="D6" s="1"/>
      </tp>
      <tp>
        <v>168.03</v>
        <stp/>
        <stp>YahooFinanceHistoricalPrices</stp>
        <stp>AAPL</stp>
        <stp>45400.3958333333</stp>
        <stp>Open</stp>
        <tr r="D12" s="1"/>
      </tp>
      <tp>
        <v>166.21</v>
        <stp/>
        <stp>YahooFinanceHistoricalPrices</stp>
        <stp>AAPL</stp>
        <stp>45401.3958333333</stp>
        <stp>Open</stp>
        <tr r="D11" s="1"/>
      </tp>
      <tp>
        <v>165.52</v>
        <stp/>
        <stp>YahooFinanceHistoricalPrices</stp>
        <stp>AAPL</stp>
        <stp>45404.3958333333</stp>
        <stp>Open</stp>
        <tr r="D10" s="1"/>
      </tp>
      <tp>
        <v>165.35</v>
        <stp/>
        <stp>YahooFinanceHistoricalPrices</stp>
        <stp>AAPL</stp>
        <stp>45405.3958333333</stp>
        <stp>Open</stp>
        <tr r="D9" s="1"/>
      </tp>
      <tp>
        <v>166.54</v>
        <stp/>
        <stp>YahooFinanceHistoricalPrices</stp>
        <stp>AAPL</stp>
        <stp>45406.3958333333</stp>
        <stp>Open</stp>
        <tr r="D8" s="1"/>
      </tp>
      <tp>
        <v>169.53</v>
        <stp/>
        <stp>YahooFinanceHistoricalPrices</stp>
        <stp>AAPL</stp>
        <stp>45407.3958333333</stp>
        <stp>Open</stp>
        <tr r="D7" s="1"/>
      </tp>
      <tp>
        <v>1.2199999999999989</v>
        <stp/>
        <stp>YahooFinanceHistoricalPrices</stp>
        <stp>AAPL</stp>
        <stp>45391.3958333333</stp>
        <stp>Change</stp>
        <tr r="J19" s="1"/>
      </tp>
      <tp>
        <v>-2.039999999999992</v>
        <stp/>
        <stp>YahooFinanceHistoricalPrices</stp>
        <stp>AAPL</stp>
        <stp>45401.3958333333</stp>
        <stp>Change</stp>
        <tr r="J11" s="1"/>
      </tp>
      <tp t="s">
        <v/>
        <stp/>
        <stp>YahooFinanceHistoricalPrices</stp>
        <stp>META</stp>
        <stp/>
        <stp>rtd_LastMessage</stp>
        <tr r="W5" s="2"/>
      </tp>
      <tp>
        <v>117.04</v>
        <stp/>
        <stp>YahooFinanceHistoricalPrices</stp>
        <stp>ORCL</stp>
        <stp/>
        <stp>Open</stp>
        <tr r="E8" s="2"/>
      </tp>
      <tp>
        <v>169.88</v>
        <stp/>
        <stp>YahooFinanceHistoricalPrices</stp>
        <stp>AAPL</stp>
        <stp/>
        <stp>Open</stp>
        <tr r="E4" s="2"/>
      </tp>
      <tp>
        <v>1.910000000000025</v>
        <stp/>
        <stp>YahooFinanceHistoricalPrices</stp>
        <stp>META</stp>
        <stp/>
        <stp>Change</stp>
        <tr r="I5" s="2"/>
      </tp>
      <tp>
        <v>171.75</v>
        <stp/>
        <stp>YahooFinanceHistoricalPrices</stp>
        <stp>AAPL</stp>
        <stp>45398.3958333333</stp>
        <stp>Open</stp>
        <tr r="D14" s="1"/>
      </tp>
      <tp>
        <v>169.61</v>
        <stp/>
        <stp>YahooFinanceHistoricalPrices</stp>
        <stp>AAPL</stp>
        <stp>45399.3958333333</stp>
        <stp>Open</stp>
        <tr r="D13" s="1"/>
      </tp>
      <tp>
        <v>169.03</v>
        <stp/>
        <stp>YahooFinanceHistoricalPrices</stp>
        <stp>AAPL</stp>
        <stp>45390.3958333333</stp>
        <stp>Open</stp>
        <tr r="D20" s="1"/>
      </tp>
      <tp>
        <v>168.7</v>
        <stp/>
        <stp>YahooFinanceHistoricalPrices</stp>
        <stp>AAPL</stp>
        <stp>45391.3958333333</stp>
        <stp>Open</stp>
        <tr r="D19" s="1"/>
      </tp>
      <tp>
        <v>168.8</v>
        <stp/>
        <stp>YahooFinanceHistoricalPrices</stp>
        <stp>AAPL</stp>
        <stp>45392.3958333333</stp>
        <stp>Open</stp>
        <tr r="D18" s="1"/>
      </tp>
      <tp>
        <v>168.34</v>
        <stp/>
        <stp>YahooFinanceHistoricalPrices</stp>
        <stp>AAPL</stp>
        <stp>45393.3958333333</stp>
        <stp>Open</stp>
        <tr r="D17" s="1"/>
      </tp>
      <tp>
        <v>174.26</v>
        <stp/>
        <stp>YahooFinanceHistoricalPrices</stp>
        <stp>AAPL</stp>
        <stp>45394.3958333333</stp>
        <stp>Open</stp>
        <tr r="D16" s="1"/>
      </tp>
      <tp>
        <v>175.36</v>
        <stp/>
        <stp>YahooFinanceHistoricalPrices</stp>
        <stp>AAPL</stp>
        <stp>45397.3958333333</stp>
        <stp>Open</stp>
        <tr r="D15" s="1"/>
      </tp>
      <tp>
        <v>171.19</v>
        <stp/>
        <stp>YahooFinanceHistoricalPrices</stp>
        <stp>AAPL</stp>
        <stp>45383.3958333333</stp>
        <stp>Open</stp>
        <tr r="D25" s="1"/>
      </tp>
      <tp>
        <v>169.08</v>
        <stp/>
        <stp>YahooFinanceHistoricalPrices</stp>
        <stp>AAPL</stp>
        <stp>45384.3958333333</stp>
        <stp>Open</stp>
        <tr r="D24" s="1"/>
      </tp>
      <tp>
        <v>168.79</v>
        <stp/>
        <stp>YahooFinanceHistoricalPrices</stp>
        <stp>AAPL</stp>
        <stp>45385.3958333333</stp>
        <stp>Open</stp>
        <tr r="D23" s="1"/>
      </tp>
      <tp>
        <v>170.29</v>
        <stp/>
        <stp>YahooFinanceHistoricalPrices</stp>
        <stp>AAPL</stp>
        <stp>45386.3958333333</stp>
        <stp>Open</stp>
        <tr r="D22" s="1"/>
      </tp>
      <tp>
        <v>169.59</v>
        <stp/>
        <stp>YahooFinanceHistoricalPrices</stp>
        <stp>AAPL</stp>
        <stp>45387.3958333333</stp>
        <stp>Open</stp>
        <tr r="D21" s="1"/>
      </tp>
      <tp>
        <v>-0.83000000000001251</v>
        <stp/>
        <stp>YahooFinanceHistoricalPrices</stp>
        <stp>AAPL</stp>
        <stp>45386.3958333333</stp>
        <stp>Change</stp>
        <tr r="J22" s="1"/>
      </tp>
      <tp>
        <v>2.1200000000000045</v>
        <stp/>
        <stp>YahooFinanceHistoricalPrices</stp>
        <stp>AAPL</stp>
        <stp>45406.3958333333</stp>
        <stp>Change</stp>
        <tr r="J8" s="1"/>
      </tp>
      <tp>
        <v>-3.4728353640589571E-3</v>
        <stp/>
        <stp>YahooFinanceHistoricalPrices</stp>
        <stp>AAPL</stp>
        <stp/>
        <stp>ChangeInPercent</stp>
        <tr r="J4" s="2"/>
      </tp>
      <tp>
        <v>413</v>
        <stp/>
        <stp>YahooFinanceHistoricalPrices</stp>
        <stp>MSFT</stp>
        <stp/>
        <stp>High</stp>
        <tr r="F7" s="2"/>
      </tp>
      <tp>
        <v>-3.8600000000000136</v>
        <stp/>
        <stp>YahooFinanceHistoricalPrices</stp>
        <stp>AAPL</stp>
        <stp>45397.3958333333</stp>
        <stp>Change</stp>
        <tr r="J15" s="1"/>
      </tp>
      <tp>
        <v>0.76000000000001933</v>
        <stp/>
        <stp>YahooFinanceHistoricalPrices</stp>
        <stp>AAPL</stp>
        <stp>45387.3958333333</stp>
        <stp>Change</stp>
        <tr r="J21" s="1"/>
      </tp>
      <tp>
        <v>0.86999999999997613</v>
        <stp/>
        <stp>YahooFinanceHistoricalPrices</stp>
        <stp>AAPL</stp>
        <stp>45407.3958333333</stp>
        <stp>Change</stp>
        <tr r="J7" s="1"/>
      </tp>
      <tp>
        <v>157.94999999999999</v>
        <stp/>
        <stp>YahooFinanceHistoricalPrices</stp>
        <stp>GOOG</stp>
        <stp/>
        <stp>PrevAdjClose</stp>
        <tr r="T6" s="2"/>
      </tp>
      <tp>
        <v>1.5100000000000193</v>
        <stp/>
        <stp>YahooFinanceHistoricalPrices</stp>
        <stp>AAPL</stp>
        <stp>45394.3958333333</stp>
        <stp>Change</stp>
        <tr r="J16" s="1"/>
      </tp>
      <tp>
        <v>-1.1899999999999977</v>
        <stp/>
        <stp>YahooFinanceHistoricalPrices</stp>
        <stp>AAPL</stp>
        <stp>45384.3958333333</stp>
        <stp>Change</stp>
        <tr r="J24" s="1"/>
      </tp>
      <tp>
        <v>0.84000000000000341</v>
        <stp/>
        <stp>YahooFinanceHistoricalPrices</stp>
        <stp>AAPL</stp>
        <stp>45404.3958333333</stp>
        <stp>Change</stp>
        <tr r="J10" s="1"/>
      </tp>
      <tp>
        <v>0.81000000000000227</v>
        <stp/>
        <stp>YahooFinanceHistoricalPrices</stp>
        <stp>AAPL</stp>
        <stp>45385.3958333333</stp>
        <stp>Change</stp>
        <tr r="J23" s="1"/>
      </tp>
      <tp>
        <v>1.0600000000000023</v>
        <stp/>
        <stp>YahooFinanceHistoricalPrices</stp>
        <stp>AAPL</stp>
        <stp>45405.3958333333</stp>
        <stp>Change</stp>
        <tr r="J9" s="1"/>
      </tp>
      <tp t="s">
        <v/>
        <stp/>
        <stp>YahooFinanceHistoricalPrices</stp>
        <stp>AAPL</stp>
        <stp/>
        <stp>rtd_LastMessage</stp>
        <tr r="W4" s="2"/>
      </tp>
      <tp>
        <v>169.3</v>
        <stp/>
        <stp>YahooFinanceHistoricalPrices</stp>
        <stp>AAPL</stp>
        <stp>45408.3958333333</stp>
        <stp>AdjClose</stp>
        <tr r="I6" s="1"/>
      </tp>
      <tp>
        <v>165.84</v>
        <stp/>
        <stp>YahooFinanceHistoricalPrices</stp>
        <stp>AAPL</stp>
        <stp>45404.3958333333</stp>
        <stp>AdjClose</stp>
        <tr r="I10" s="1"/>
      </tp>
      <tp>
        <v>166.9</v>
        <stp/>
        <stp>YahooFinanceHistoricalPrices</stp>
        <stp>AAPL</stp>
        <stp>45405.3958333333</stp>
        <stp>AdjClose</stp>
        <tr r="I9" s="1"/>
      </tp>
      <tp>
        <v>169.02</v>
        <stp/>
        <stp>YahooFinanceHistoricalPrices</stp>
        <stp>AAPL</stp>
        <stp>45406.3958333333</stp>
        <stp>AdjClose</stp>
        <tr r="I8" s="1"/>
      </tp>
      <tp>
        <v>169.89</v>
        <stp/>
        <stp>YahooFinanceHistoricalPrices</stp>
        <stp>AAPL</stp>
        <stp>45407.3958333333</stp>
        <stp>AdjClose</stp>
        <tr r="I7" s="1"/>
      </tp>
      <tp>
        <v>167.04</v>
        <stp/>
        <stp>YahooFinanceHistoricalPrices</stp>
        <stp>AAPL</stp>
        <stp>45400.3958333333</stp>
        <stp>AdjClose</stp>
        <tr r="I12" s="1"/>
      </tp>
      <tp>
        <v>165</v>
        <stp/>
        <stp>YahooFinanceHistoricalPrices</stp>
        <stp>AAPL</stp>
        <stp>45401.3958333333</stp>
        <stp>AdjClose</stp>
        <tr r="I11" s="1"/>
      </tp>
      <tp>
        <v>2.0193228305335431E-2</v>
        <stp/>
        <stp>YahooFinanceHistoricalPrices</stp>
        <stp>ORCL</stp>
        <stp/>
        <stp>AdjChangeInPercent</stp>
        <tr r="M8" s="2"/>
      </tp>
      <tp>
        <v>1.8243785084202102E-2</v>
        <stp/>
        <stp>YahooFinanceHistoricalPrices</stp>
        <stp>MSFT</stp>
        <stp/>
        <stp>AdjChangeInPercent</stp>
        <tr r="M7" s="2"/>
      </tp>
      <tp>
        <v>421.4</v>
        <stp/>
        <stp>YahooFinanceHistoricalPrices</stp>
        <stp>META</stp>
        <stp/>
        <stp>PrevOpen</stp>
        <tr r="P5" s="2"/>
      </tp>
      <tp>
        <v>153.36000000000001</v>
        <stp/>
        <stp>YahooFinanceHistoricalPrices</stp>
        <stp>GOOG</stp>
        <stp/>
        <stp>PrevOpen</stp>
        <tr r="P6" s="2"/>
      </tp>
      <tp>
        <v>169.38</v>
        <stp/>
        <stp>YahooFinanceHistoricalPrices</stp>
        <stp>AAPL</stp>
        <stp>45398.3958333333</stp>
        <stp>AdjClose</stp>
        <tr r="I14" s="1"/>
      </tp>
      <tp>
        <v>168</v>
        <stp/>
        <stp>YahooFinanceHistoricalPrices</stp>
        <stp>AAPL</stp>
        <stp>45399.3958333333</stp>
        <stp>AdjClose</stp>
        <tr r="I13" s="1"/>
      </tp>
      <tp>
        <v>176.55</v>
        <stp/>
        <stp>YahooFinanceHistoricalPrices</stp>
        <stp>AAPL</stp>
        <stp>45394.3958333333</stp>
        <stp>AdjClose</stp>
        <tr r="I16" s="1"/>
      </tp>
      <tp>
        <v>172.69</v>
        <stp/>
        <stp>YahooFinanceHistoricalPrices</stp>
        <stp>AAPL</stp>
        <stp>45397.3958333333</stp>
        <stp>AdjClose</stp>
        <tr r="I15" s="1"/>
      </tp>
      <tp>
        <v>168.45</v>
        <stp/>
        <stp>YahooFinanceHistoricalPrices</stp>
        <stp>AAPL</stp>
        <stp>45390.3958333333</stp>
        <stp>AdjClose</stp>
        <tr r="I20" s="1"/>
      </tp>
      <tp>
        <v>169.67</v>
        <stp/>
        <stp>YahooFinanceHistoricalPrices</stp>
        <stp>AAPL</stp>
        <stp>45391.3958333333</stp>
        <stp>AdjClose</stp>
        <tr r="I19" s="1"/>
      </tp>
      <tp>
        <v>167.78</v>
        <stp/>
        <stp>YahooFinanceHistoricalPrices</stp>
        <stp>AAPL</stp>
        <stp>45392.3958333333</stp>
        <stp>AdjClose</stp>
        <tr r="I18" s="1"/>
      </tp>
      <tp>
        <v>175.04</v>
        <stp/>
        <stp>YahooFinanceHistoricalPrices</stp>
        <stp>AAPL</stp>
        <stp>45393.3958333333</stp>
        <stp>AdjClose</stp>
        <tr r="I17" s="1"/>
      </tp>
      <tp>
        <v>168.84</v>
        <stp/>
        <stp>YahooFinanceHistoricalPrices</stp>
        <stp>AAPL</stp>
        <stp>45384.3958333333</stp>
        <stp>AdjClose</stp>
        <tr r="I24" s="1"/>
      </tp>
      <tp>
        <v>169.65</v>
        <stp/>
        <stp>YahooFinanceHistoricalPrices</stp>
        <stp>AAPL</stp>
        <stp>45385.3958333333</stp>
        <stp>AdjClose</stp>
        <tr r="I23" s="1"/>
      </tp>
      <tp>
        <v>168.82</v>
        <stp/>
        <stp>YahooFinanceHistoricalPrices</stp>
        <stp>AAPL</stp>
        <stp>45386.3958333333</stp>
        <stp>AdjClose</stp>
        <tr r="I22" s="1"/>
      </tp>
      <tp>
        <v>169.58</v>
        <stp/>
        <stp>YahooFinanceHistoricalPrices</stp>
        <stp>AAPL</stp>
        <stp>45387.3958333333</stp>
        <stp>AdjClose</stp>
        <tr r="I21" s="1"/>
      </tp>
      <tp>
        <v>170.03</v>
        <stp/>
        <stp>YahooFinanceHistoricalPrices</stp>
        <stp>AAPL</stp>
        <stp>45383.3958333333</stp>
        <stp>AdjClose</stp>
        <tr r="I25" s="1"/>
      </tp>
      <tp>
        <v>45407.395833333336</v>
        <stp/>
        <stp>YahooFinanceHistoricalPrices</stp>
        <stp>MSFT</stp>
        <stp/>
        <stp>PrevDate</stp>
        <tr r="O7" s="2"/>
      </tp>
      <tp>
        <v>169.3</v>
        <stp/>
        <stp>YahooFinanceHistoricalPrices</stp>
        <stp>AAPL</stp>
        <stp/>
        <stp>AdjClose</stp>
        <tr r="K4" s="2"/>
      </tp>
      <tp>
        <v>117.21</v>
        <stp/>
        <stp>YahooFinanceHistoricalPrices</stp>
        <stp>ORCL</stp>
        <stp/>
        <stp>AdjClose</stp>
        <tr r="K8" s="2"/>
      </tp>
      <tp>
        <v>45400.395833333336</v>
        <stp/>
        <stp>YahooFinanceHistoricalPrices</stp>
        <stp>AAPL</stp>
        <stp>TradingDay</stp>
        <stp>7</stp>
        <tr r="U12" s="1"/>
      </tp>
      <tp>
        <v>45401.395833333336</v>
        <stp/>
        <stp>YahooFinanceHistoricalPrices</stp>
        <stp>AAPL</stp>
        <stp>TradingDay</stp>
        <stp>6</stp>
        <tr r="U11" s="1"/>
      </tp>
      <tp>
        <v>45404.395833333336</v>
        <stp/>
        <stp>YahooFinanceHistoricalPrices</stp>
        <stp>AAPL</stp>
        <stp>TradingDay</stp>
        <stp>5</stp>
        <tr r="U10" s="1"/>
      </tp>
      <tp>
        <v>45405.395833333336</v>
        <stp/>
        <stp>YahooFinanceHistoricalPrices</stp>
        <stp>AAPL</stp>
        <stp>TradingDay</stp>
        <stp>4</stp>
        <tr r="U9" s="1"/>
      </tp>
      <tp>
        <v>45406.395833333336</v>
        <stp/>
        <stp>YahooFinanceHistoricalPrices</stp>
        <stp>AAPL</stp>
        <stp>TradingDay</stp>
        <stp>3</stp>
        <tr r="U8" s="1"/>
      </tp>
      <tp>
        <v>45407.395833333336</v>
        <stp/>
        <stp>YahooFinanceHistoricalPrices</stp>
        <stp>AAPL</stp>
        <stp>TradingDay</stp>
        <stp>2</stp>
        <tr r="U7" s="1"/>
      </tp>
      <tp>
        <v>45408.395833333336</v>
        <stp/>
        <stp>YahooFinanceHistoricalPrices</stp>
        <stp>AAPL</stp>
        <stp>TradingDay</stp>
        <stp>1</stp>
        <tr r="U6" s="1"/>
      </tp>
      <tp>
        <v>45398.395833333336</v>
        <stp/>
        <stp>YahooFinanceHistoricalPrices</stp>
        <stp>AAPL</stp>
        <stp>TradingDay</stp>
        <stp>9</stp>
        <tr r="U14" s="1"/>
      </tp>
      <tp>
        <v>45399.395833333336</v>
        <stp/>
        <stp>YahooFinanceHistoricalPrices</stp>
        <stp>AAPL</stp>
        <stp>TradingDay</stp>
        <stp>8</stp>
        <tr r="U13" s="1"/>
      </tp>
      <tp>
        <v>45383.395833333336</v>
        <stp/>
        <stp>YahooFinanceHistoricalPrices</stp>
        <stp>AAPL</stp>
        <stp>TradingDay</stp>
        <stp>20</stp>
        <tr r="U25" s="1"/>
      </tp>
      <tp>
        <v>45385.395833333336</v>
        <stp/>
        <stp>YahooFinanceHistoricalPrices</stp>
        <stp>AAPL</stp>
        <stp>TradingDay</stp>
        <stp>18</stp>
        <tr r="U23" s="1"/>
      </tp>
      <tp>
        <v>45384.395833333336</v>
        <stp/>
        <stp>YahooFinanceHistoricalPrices</stp>
        <stp>AAPL</stp>
        <stp>TradingDay</stp>
        <stp>19</stp>
        <tr r="U24" s="1"/>
      </tp>
      <tp>
        <v>45391.395833333336</v>
        <stp/>
        <stp>YahooFinanceHistoricalPrices</stp>
        <stp>AAPL</stp>
        <stp>TradingDay</stp>
        <stp>14</stp>
        <tr r="U19" s="1"/>
      </tp>
      <tp>
        <v>45390.395833333336</v>
        <stp/>
        <stp>YahooFinanceHistoricalPrices</stp>
        <stp>AAPL</stp>
        <stp>TradingDay</stp>
        <stp>15</stp>
        <tr r="U20" s="1"/>
      </tp>
      <tp>
        <v>45387.395833333336</v>
        <stp/>
        <stp>YahooFinanceHistoricalPrices</stp>
        <stp>AAPL</stp>
        <stp>TradingDay</stp>
        <stp>16</stp>
        <tr r="U21" s="1"/>
      </tp>
      <tp>
        <v>45386.395833333336</v>
        <stp/>
        <stp>YahooFinanceHistoricalPrices</stp>
        <stp>AAPL</stp>
        <stp>TradingDay</stp>
        <stp>17</stp>
        <tr r="U22" s="1"/>
      </tp>
      <tp>
        <v>45397.395833333336</v>
        <stp/>
        <stp>YahooFinanceHistoricalPrices</stp>
        <stp>AAPL</stp>
        <stp>TradingDay</stp>
        <stp>10</stp>
        <tr r="U15" s="1"/>
      </tp>
      <tp>
        <v>45394.395833333336</v>
        <stp/>
        <stp>YahooFinanceHistoricalPrices</stp>
        <stp>AAPL</stp>
        <stp>TradingDay</stp>
        <stp>11</stp>
        <tr r="U16" s="1"/>
      </tp>
      <tp>
        <v>45393.395833333336</v>
        <stp/>
        <stp>YahooFinanceHistoricalPrices</stp>
        <stp>AAPL</stp>
        <stp>TradingDay</stp>
        <stp>12</stp>
        <tr r="U17" s="1"/>
      </tp>
      <tp>
        <v>45392.395833333336</v>
        <stp/>
        <stp>YahooFinanceHistoricalPrices</stp>
        <stp>AAPL</stp>
        <stp>TradingDay</stp>
        <stp>13</stp>
        <tr r="U18" s="1"/>
      </tp>
      <tp>
        <v>169.61</v>
        <stp/>
        <stp>YahooFinanceHistoricalPrices</stp>
        <stp>AAPL</stp>
        <stp>45400.3958333333</stp>
        <stp>PrevOpen</stp>
        <tr r="M12" s="1"/>
      </tp>
      <tp>
        <v>168.03</v>
        <stp/>
        <stp>YahooFinanceHistoricalPrices</stp>
        <stp>AAPL</stp>
        <stp>45401.3958333333</stp>
        <stp>PrevOpen</stp>
        <tr r="M11" s="1"/>
      </tp>
      <tp>
        <v>165.35</v>
        <stp/>
        <stp>YahooFinanceHistoricalPrices</stp>
        <stp>AAPL</stp>
        <stp>45406.3958333333</stp>
        <stp>PrevOpen</stp>
        <tr r="M8" s="1"/>
      </tp>
      <tp>
        <v>166.54</v>
        <stp/>
        <stp>YahooFinanceHistoricalPrices</stp>
        <stp>AAPL</stp>
        <stp>45407.3958333333</stp>
        <stp>PrevOpen</stp>
        <tr r="M7" s="1"/>
      </tp>
      <tp>
        <v>166.21</v>
        <stp/>
        <stp>YahooFinanceHistoricalPrices</stp>
        <stp>AAPL</stp>
        <stp>45404.3958333333</stp>
        <stp>PrevOpen</stp>
        <tr r="M10" s="1"/>
      </tp>
      <tp>
        <v>165.52</v>
        <stp/>
        <stp>YahooFinanceHistoricalPrices</stp>
        <stp>AAPL</stp>
        <stp>45405.3958333333</stp>
        <stp>PrevOpen</stp>
        <tr r="M9" s="1"/>
      </tp>
      <tp>
        <v>169.53</v>
        <stp/>
        <stp>YahooFinanceHistoricalPrices</stp>
        <stp>AAPL</stp>
        <stp>45408.3958333333</stp>
        <stp>PrevOpen</stp>
        <tr r="M6" s="1"/>
      </tp>
      <tp>
        <v>6796600</v>
        <stp/>
        <stp>YahooFinanceHistoricalPrices</stp>
        <stp>ORCL</stp>
        <stp/>
        <stp>PrevVolume</stp>
        <tr r="U8" s="2"/>
      </tp>
      <tp>
        <v>443.29</v>
        <stp/>
        <stp>YahooFinanceHistoricalPrices</stp>
        <stp>META</stp>
        <stp/>
        <stp>AdjClose</stp>
        <tr r="K5" s="2"/>
      </tp>
      <tp>
        <v>40586500</v>
        <stp/>
        <stp>YahooFinanceHistoricalPrices</stp>
        <stp>MSFT</stp>
        <stp/>
        <stp>PrevVolume</stp>
        <tr r="U7" s="2"/>
      </tp>
      <tp>
        <v>173.69</v>
        <stp/>
        <stp>YahooFinanceHistoricalPrices</stp>
        <stp>GOOG</stp>
        <stp/>
        <stp>AdjClose</stp>
        <tr r="K6" s="2"/>
      </tp>
      <tp>
        <v>113.63</v>
        <stp/>
        <stp>YahooFinanceHistoricalPrices</stp>
        <stp>ORCL</stp>
        <stp/>
        <stp>PrevOpen</stp>
        <tr r="P8" s="2"/>
      </tp>
      <tp>
        <v>169.53</v>
        <stp/>
        <stp>YahooFinanceHistoricalPrices</stp>
        <stp>AAPL</stp>
        <stp/>
        <stp>PrevOpen</stp>
        <tr r="P4" s="2"/>
      </tp>
      <tp>
        <v>171.75</v>
        <stp/>
        <stp>YahooFinanceHistoricalPrices</stp>
        <stp>AAPL</stp>
        <stp>45383.3958333333</stp>
        <stp>PrevOpen</stp>
        <tr r="M25" s="1"/>
      </tp>
      <tp>
        <v>168.79</v>
        <stp/>
        <stp>YahooFinanceHistoricalPrices</stp>
        <stp>AAPL</stp>
        <stp>45386.3958333333</stp>
        <stp>PrevOpen</stp>
        <tr r="M22" s="1"/>
      </tp>
      <tp>
        <v>170.29</v>
        <stp/>
        <stp>YahooFinanceHistoricalPrices</stp>
        <stp>AAPL</stp>
        <stp>45387.3958333333</stp>
        <stp>PrevOpen</stp>
        <tr r="M21" s="1"/>
      </tp>
      <tp>
        <v>171.19</v>
        <stp/>
        <stp>YahooFinanceHistoricalPrices</stp>
        <stp>AAPL</stp>
        <stp>45384.3958333333</stp>
        <stp>PrevOpen</stp>
        <tr r="M24" s="1"/>
      </tp>
      <tp>
        <v>169.08</v>
        <stp/>
        <stp>YahooFinanceHistoricalPrices</stp>
        <stp>AAPL</stp>
        <stp>45385.3958333333</stp>
        <stp>PrevOpen</stp>
        <tr r="M23" s="1"/>
      </tp>
      <tp>
        <v>168.7</v>
        <stp/>
        <stp>YahooFinanceHistoricalPrices</stp>
        <stp>AAPL</stp>
        <stp>45392.3958333333</stp>
        <stp>PrevOpen</stp>
        <tr r="M18" s="1"/>
      </tp>
      <tp>
        <v>168.8</v>
        <stp/>
        <stp>YahooFinanceHistoricalPrices</stp>
        <stp>AAPL</stp>
        <stp>45393.3958333333</stp>
        <stp>PrevOpen</stp>
        <tr r="M17" s="1"/>
      </tp>
      <tp>
        <v>169.59</v>
        <stp/>
        <stp>YahooFinanceHistoricalPrices</stp>
        <stp>AAPL</stp>
        <stp>45390.3958333333</stp>
        <stp>PrevOpen</stp>
        <tr r="M20" s="1"/>
      </tp>
      <tp>
        <v>169.03</v>
        <stp/>
        <stp>YahooFinanceHistoricalPrices</stp>
        <stp>AAPL</stp>
        <stp>45391.3958333333</stp>
        <stp>PrevOpen</stp>
        <tr r="M19" s="1"/>
      </tp>
      <tp>
        <v>174.26</v>
        <stp/>
        <stp>YahooFinanceHistoricalPrices</stp>
        <stp>AAPL</stp>
        <stp>45397.3958333333</stp>
        <stp>PrevOpen</stp>
        <tr r="M15" s="1"/>
      </tp>
      <tp>
        <v>168.34</v>
        <stp/>
        <stp>YahooFinanceHistoricalPrices</stp>
        <stp>AAPL</stp>
        <stp>45394.3958333333</stp>
        <stp>PrevOpen</stp>
        <tr r="M16" s="1"/>
      </tp>
      <tp>
        <v>175.36</v>
        <stp/>
        <stp>YahooFinanceHistoricalPrices</stp>
        <stp>AAPL</stp>
        <stp>45398.3958333333</stp>
        <stp>PrevOpen</stp>
        <tr r="M14" s="1"/>
      </tp>
      <tp>
        <v>171.75</v>
        <stp/>
        <stp>YahooFinanceHistoricalPrices</stp>
        <stp>AAPL</stp>
        <stp>45399.3958333333</stp>
        <stp>PrevOpen</stp>
        <tr r="M13" s="1"/>
      </tp>
      <tp>
        <v>399.89</v>
        <stp/>
        <stp>YahooFinanceHistoricalPrices</stp>
        <stp>MSFT</stp>
        <stp/>
        <stp>PrevHigh</stp>
        <tr r="Q7" s="2"/>
      </tp>
      <tp>
        <v>166.4</v>
        <stp/>
        <stp>YahooFinanceHistoricalPrices</stp>
        <stp>AAPL</stp>
        <stp>45404.3958333333</stp>
        <stp>PrevHigh</stp>
        <tr r="O10" s="1"/>
      </tp>
      <tp>
        <v>167.26</v>
        <stp/>
        <stp>YahooFinanceHistoricalPrices</stp>
        <stp>AAPL</stp>
        <stp>45405.3958333333</stp>
        <stp>PrevHigh</stp>
        <tr r="O9" s="1"/>
      </tp>
      <tp>
        <v>167.05</v>
        <stp/>
        <stp>YahooFinanceHistoricalPrices</stp>
        <stp>AAPL</stp>
        <stp>45406.3958333333</stp>
        <stp>PrevHigh</stp>
        <tr r="O8" s="1"/>
      </tp>
      <tp>
        <v>169.3</v>
        <stp/>
        <stp>YahooFinanceHistoricalPrices</stp>
        <stp>AAPL</stp>
        <stp>45407.3958333333</stp>
        <stp>PrevHigh</stp>
        <tr r="O7" s="1"/>
      </tp>
      <tp>
        <v>170.65</v>
        <stp/>
        <stp>YahooFinanceHistoricalPrices</stp>
        <stp>AAPL</stp>
        <stp>45400.3958333333</stp>
        <stp>PrevHigh</stp>
        <tr r="O12" s="1"/>
      </tp>
      <tp>
        <v>168.64</v>
        <stp/>
        <stp>YahooFinanceHistoricalPrices</stp>
        <stp>AAPL</stp>
        <stp>45401.3958333333</stp>
        <stp>PrevHigh</stp>
        <tr r="O11" s="1"/>
      </tp>
      <tp>
        <v>170.61</v>
        <stp/>
        <stp>YahooFinanceHistoricalPrices</stp>
        <stp>AAPL</stp>
        <stp>45408.3958333333</stp>
        <stp>PrevHigh</stp>
        <tr r="O6" s="1"/>
      </tp>
      <tp>
        <v>73711200</v>
        <stp/>
        <stp>YahooFinanceHistoricalPrices</stp>
        <stp>AAPL</stp>
        <stp>45399.3958333333</stp>
        <stp>PrevVolume</stp>
        <tr r="Q13" s="1"/>
      </tp>
      <tp>
        <v>45407.395833333336</v>
        <stp/>
        <stp>YahooFinanceHistoricalPrices</stp>
        <stp>META</stp>
        <stp/>
        <stp>PrevDate</stp>
        <tr r="O5" s="2"/>
      </tp>
      <tp>
        <v>50558300</v>
        <stp/>
        <stp>YahooFinanceHistoricalPrices</stp>
        <stp>AAPL</stp>
        <stp>45408.3958333333</stp>
        <stp>PrevVolume</stp>
        <tr r="Q6" s="1"/>
      </tp>
      <tp>
        <v>73531800</v>
        <stp/>
        <stp>YahooFinanceHistoricalPrices</stp>
        <stp>AAPL</stp>
        <stp>45398.3958333333</stp>
        <stp>PrevVolume</stp>
        <tr r="Q14" s="1"/>
      </tp>
      <tp>
        <v>-3.4728353640589571E-3</v>
        <stp/>
        <stp>YahooFinanceHistoricalPrices</stp>
        <stp>AAPL</stp>
        <stp/>
        <stp>AdjChangeInPercent</stp>
        <tr r="M4" s="2"/>
      </tp>
      <tp>
        <v>45407.395833333336</v>
        <stp/>
        <stp>YahooFinanceHistoricalPrices</stp>
        <stp>GOOG</stp>
        <stp/>
        <stp>PrevDate</stp>
        <tr r="O6" s="2"/>
      </tp>
      <tp>
        <v>394.03</v>
        <stp/>
        <stp>YahooFinanceHistoricalPrices</stp>
        <stp>MSFT</stp>
        <stp/>
        <stp>PrevOpen</stp>
        <tr r="P7" s="2"/>
      </tp>
      <tp>
        <v>36197800</v>
        <stp/>
        <stp>YahooFinanceHistoricalPrices</stp>
        <stp>GOOG</stp>
        <stp/>
        <stp>PrevVolume</stp>
        <tr r="U6" s="2"/>
      </tp>
      <tp>
        <v>114.99</v>
        <stp/>
        <stp>YahooFinanceHistoricalPrices</stp>
        <stp>ORCL</stp>
        <stp/>
        <stp>PrevHigh</stp>
        <tr r="Q8" s="2"/>
      </tp>
      <tp>
        <v>4.3273369885359347E-3</v>
        <stp/>
        <stp>YahooFinanceHistoricalPrices</stp>
        <stp>META</stp>
        <stp/>
        <stp>AdjChangeInPercent</stp>
        <tr r="M5" s="2"/>
      </tp>
      <tp>
        <v>170.61</v>
        <stp/>
        <stp>YahooFinanceHistoricalPrices</stp>
        <stp>AAPL</stp>
        <stp/>
        <stp>PrevHigh</stp>
        <tr r="Q4" s="2"/>
      </tp>
      <tp>
        <v>171.25</v>
        <stp/>
        <stp>YahooFinanceHistoricalPrices</stp>
        <stp>AAPL</stp>
        <stp>45384.3958333333</stp>
        <stp>PrevHigh</stp>
        <tr r="O24" s="1"/>
      </tp>
      <tp>
        <v>169.34</v>
        <stp/>
        <stp>YahooFinanceHistoricalPrices</stp>
        <stp>AAPL</stp>
        <stp>45385.3958333333</stp>
        <stp>PrevHigh</stp>
        <tr r="O23" s="1"/>
      </tp>
      <tp>
        <v>170.68</v>
        <stp/>
        <stp>YahooFinanceHistoricalPrices</stp>
        <stp>AAPL</stp>
        <stp>45386.3958333333</stp>
        <stp>PrevHigh</stp>
        <tr r="O22" s="1"/>
      </tp>
      <tp>
        <v>171.92</v>
        <stp/>
        <stp>YahooFinanceHistoricalPrices</stp>
        <stp>AAPL</stp>
        <stp>45387.3958333333</stp>
        <stp>PrevHigh</stp>
        <tr r="O21" s="1"/>
      </tp>
      <tp>
        <v>172.23</v>
        <stp/>
        <stp>YahooFinanceHistoricalPrices</stp>
        <stp>AAPL</stp>
        <stp>45383.3958333333</stp>
        <stp>PrevHigh</stp>
        <tr r="O25" s="1"/>
      </tp>
      <tp>
        <v>175.46</v>
        <stp/>
        <stp>YahooFinanceHistoricalPrices</stp>
        <stp>AAPL</stp>
        <stp>45394.3958333333</stp>
        <stp>PrevHigh</stp>
        <tr r="O16" s="1"/>
      </tp>
      <tp>
        <v>178.36</v>
        <stp/>
        <stp>YahooFinanceHistoricalPrices</stp>
        <stp>AAPL</stp>
        <stp>45397.3958333333</stp>
        <stp>PrevHigh</stp>
        <tr r="O15" s="1"/>
      </tp>
      <tp>
        <v>170.39</v>
        <stp/>
        <stp>YahooFinanceHistoricalPrices</stp>
        <stp>AAPL</stp>
        <stp>45390.3958333333</stp>
        <stp>PrevHigh</stp>
        <tr r="O20" s="1"/>
      </tp>
      <tp>
        <v>169.2</v>
        <stp/>
        <stp>YahooFinanceHistoricalPrices</stp>
        <stp>AAPL</stp>
        <stp>45391.3958333333</stp>
        <stp>PrevHigh</stp>
        <tr r="O19" s="1"/>
      </tp>
      <tp>
        <v>170.08</v>
        <stp/>
        <stp>YahooFinanceHistoricalPrices</stp>
        <stp>AAPL</stp>
        <stp>45392.3958333333</stp>
        <stp>PrevHigh</stp>
        <tr r="O18" s="1"/>
      </tp>
      <tp>
        <v>169.09</v>
        <stp/>
        <stp>YahooFinanceHistoricalPrices</stp>
        <stp>AAPL</stp>
        <stp>45393.3958333333</stp>
        <stp>PrevHigh</stp>
        <tr r="O17" s="1"/>
      </tp>
      <tp>
        <v>176.63</v>
        <stp/>
        <stp>YahooFinanceHistoricalPrices</stp>
        <stp>AAPL</stp>
        <stp>45398.3958333333</stp>
        <stp>PrevHigh</stp>
        <tr r="O14" s="1"/>
      </tp>
      <tp>
        <v>173.76</v>
        <stp/>
        <stp>YahooFinanceHistoricalPrices</stp>
        <stp>AAPL</stp>
        <stp>45399.3958333333</stp>
        <stp>PrevHigh</stp>
        <tr r="O13" s="1"/>
      </tp>
      <tp>
        <v>49709300</v>
        <stp/>
        <stp>YahooFinanceHistoricalPrices</stp>
        <stp>AAPL</stp>
        <stp>45393.3958333333</stp>
        <stp>PrevVolume</stp>
        <tr r="Q17" s="1"/>
      </tp>
      <tp>
        <v>65672700</v>
        <stp/>
        <stp>YahooFinanceHistoricalPrices</stp>
        <stp>AAPL</stp>
        <stp>45383.3958333333</stp>
        <stp>PrevVolume</stp>
        <tr r="Q25" s="1"/>
      </tp>
      <tp>
        <v>50558300</v>
        <stp/>
        <stp>YahooFinanceHistoricalPrices</stp>
        <stp>AAPL</stp>
        <stp/>
        <stp>PrevVolume</stp>
        <tr r="U4" s="2"/>
      </tp>
      <tp>
        <v>42451200</v>
        <stp/>
        <stp>YahooFinanceHistoricalPrices</stp>
        <stp>AAPL</stp>
        <stp>45392.3958333333</stp>
        <stp>PrevVolume</stp>
        <tr r="Q18" s="1"/>
      </tp>
      <tp>
        <v>43122900</v>
        <stp/>
        <stp>YahooFinanceHistoricalPrices</stp>
        <stp>AAPL</stp>
        <stp>45401.3958333333</stp>
        <stp>PrevVolume</stp>
        <tr r="Q11" s="1"/>
      </tp>
      <tp>
        <v>37425500</v>
        <stp/>
        <stp>YahooFinanceHistoricalPrices</stp>
        <stp>AAPL</stp>
        <stp>45391.3958333333</stp>
        <stp>PrevVolume</stp>
        <tr r="Q19" s="1"/>
      </tp>
      <tp>
        <v>445.77</v>
        <stp/>
        <stp>YahooFinanceHistoricalPrices</stp>
        <stp>META</stp>
        <stp/>
        <stp>PrevHigh</stp>
        <tr r="Q5" s="2"/>
      </tp>
      <tp>
        <v>50901200</v>
        <stp/>
        <stp>YahooFinanceHistoricalPrices</stp>
        <stp>AAPL</stp>
        <stp>45400.3958333333</stp>
        <stp>PrevVolume</stp>
        <tr r="Q12" s="1"/>
      </tp>
      <tp>
        <v>42055200</v>
        <stp/>
        <stp>YahooFinanceHistoricalPrices</stp>
        <stp>AAPL</stp>
        <stp>45390.3958333333</stp>
        <stp>PrevVolume</stp>
        <tr r="Q20" s="1"/>
      </tp>
      <tp>
        <v>48251800</v>
        <stp/>
        <stp>YahooFinanceHistoricalPrices</stp>
        <stp>AAPL</stp>
        <stp>45407.3958333333</stp>
        <stp>PrevVolume</stp>
        <tr r="Q7" s="1"/>
      </tp>
      <tp>
        <v>101593300</v>
        <stp/>
        <stp>YahooFinanceHistoricalPrices</stp>
        <stp>AAPL</stp>
        <stp>45397.3958333333</stp>
        <stp>PrevVolume</stp>
        <tr r="Q15" s="1"/>
      </tp>
      <tp>
        <v>53704400</v>
        <stp/>
        <stp>YahooFinanceHistoricalPrices</stp>
        <stp>AAPL</stp>
        <stp>45387.3958333333</stp>
        <stp>PrevVolume</stp>
        <tr r="Q21" s="1"/>
      </tp>
      <tp>
        <v>158.28</v>
        <stp/>
        <stp>YahooFinanceHistoricalPrices</stp>
        <stp>GOOG</stp>
        <stp/>
        <stp>PrevHigh</stp>
        <tr r="Q6" s="2"/>
      </tp>
      <tp>
        <v>82890700</v>
        <stp/>
        <stp>YahooFinanceHistoricalPrices</stp>
        <stp>META</stp>
        <stp/>
        <stp>PrevVolume</stp>
        <tr r="U5" s="2"/>
      </tp>
      <tp>
        <v>49537800</v>
        <stp/>
        <stp>YahooFinanceHistoricalPrices</stp>
        <stp>AAPL</stp>
        <stp>45406.3958333333</stp>
        <stp>PrevVolume</stp>
        <tr r="Q8" s="1"/>
      </tp>
      <tp>
        <v>47691700</v>
        <stp/>
        <stp>YahooFinanceHistoricalPrices</stp>
        <stp>AAPL</stp>
        <stp>45386.3958333333</stp>
        <stp>PrevVolume</stp>
        <tr r="Q22" s="1"/>
      </tp>
      <tp>
        <v>9.9651788540677577E-2</v>
        <stp/>
        <stp>YahooFinanceHistoricalPrices</stp>
        <stp>GOOG</stp>
        <stp/>
        <stp>AdjChangeInPercent</stp>
        <tr r="M6" s="2"/>
      </tp>
      <tp>
        <v>48116400</v>
        <stp/>
        <stp>YahooFinanceHistoricalPrices</stp>
        <stp>AAPL</stp>
        <stp>45405.3958333333</stp>
        <stp>PrevVolume</stp>
        <tr r="Q9" s="1"/>
      </tp>
      <tp>
        <v>49329500</v>
        <stp/>
        <stp>YahooFinanceHistoricalPrices</stp>
        <stp>AAPL</stp>
        <stp>45385.3958333333</stp>
        <stp>PrevVolume</stp>
        <tr r="Q23" s="1"/>
      </tp>
      <tp>
        <v>67772100</v>
        <stp/>
        <stp>YahooFinanceHistoricalPrices</stp>
        <stp>AAPL</stp>
        <stp>45404.3958333333</stp>
        <stp>PrevVolume</stp>
        <tr r="Q10" s="1"/>
      </tp>
      <tp>
        <v>91070300</v>
        <stp/>
        <stp>YahooFinanceHistoricalPrices</stp>
        <stp>AAPL</stp>
        <stp>45394.3958333333</stp>
        <stp>PrevVolume</stp>
        <tr r="Q16" s="1"/>
      </tp>
      <tp>
        <v>46240500</v>
        <stp/>
        <stp>YahooFinanceHistoricalPrices</stp>
        <stp>AAPL</stp>
        <stp>45384.3958333333</stp>
        <stp>PrevVolume</stp>
        <tr r="Q24" s="1"/>
      </tp>
      <tp>
        <v>45407.395833333336</v>
        <stp/>
        <stp>YahooFinanceHistoricalPrices</stp>
        <stp>ORCL</stp>
        <stp/>
        <stp>PrevDate</stp>
        <tr r="O8" s="2"/>
      </tp>
      <tp>
        <v>406.32</v>
        <stp/>
        <stp>YahooFinanceHistoricalPrices</stp>
        <stp>MSFT</stp>
        <stp/>
        <stp>AdjClose</stp>
        <tr r="K7" s="2"/>
      </tp>
      <tp>
        <v>45407.395833333336</v>
        <stp/>
        <stp>YahooFinanceHistoricalPrices</stp>
        <stp>AAPL</stp>
        <stp/>
        <stp>PrevDate</stp>
        <tr r="O4" s="2"/>
      </tp>
      <tp>
        <v>169.18</v>
        <stp/>
        <stp>YahooFinanceHistoricalPrices</stp>
        <stp>AAPL</stp>
        <stp/>
        <stp>Low</stp>
        <tr r="G4" s="2"/>
      </tp>
      <tp>
        <v>157.94999999999999</v>
        <stp/>
        <stp>YahooFinanceHistoricalPrices</stp>
        <stp>GOOG</stp>
        <stp/>
        <stp>PrevClose</stp>
        <tr r="S6" s="2"/>
      </tp>
      <tp>
        <v>0.5838683564814815</v>
        <stp/>
        <stp>YahooFinanceHistoricalPrices</stp>
        <stp>AAPL</stp>
        <stp/>
        <stp>rtd_LastUpdateTime</stp>
        <tr r="Z4" s="2"/>
      </tp>
      <tp>
        <v>431.96</v>
        <stp/>
        <stp>YahooFinanceHistoricalPrices</stp>
        <stp>META</stp>
        <stp/>
        <stp>Low</stp>
        <tr r="G5" s="2"/>
      </tp>
      <tp>
        <v>0.58389270833333329</v>
        <stp/>
        <stp>YahooFinanceHistoricalPrices</stp>
        <stp>META</stp>
        <stp/>
        <stp>rtd_LastUpdateTime</stp>
        <tr r="Z5" s="2"/>
      </tp>
      <tp>
        <v>7.2799999999999727</v>
        <stp/>
        <stp>YahooFinanceHistoricalPrices</stp>
        <stp>MSFT</stp>
        <stp/>
        <stp>AdjChange</stp>
        <tr r="L7" s="2"/>
      </tp>
      <tp>
        <v>1.910000000000025</v>
        <stp/>
        <stp>YahooFinanceHistoricalPrices</stp>
        <stp>META</stp>
        <stp/>
        <stp>AdjChange</stp>
        <tr r="L5" s="2"/>
      </tp>
      <tp>
        <v>45410</v>
        <stp/>
        <stp>YahooFinanceHistoricalPrices</stp>
        <stp>GOOG</stp>
        <stp/>
        <stp>rtd_LastUpdateDate</stp>
        <tr r="Y6" s="2"/>
      </tp>
      <tp>
        <v>169.89</v>
        <stp/>
        <stp>YahooFinanceHistoricalPrices</stp>
        <stp>AAPL</stp>
        <stp/>
        <stp>PrevClose</stp>
        <tr r="S4" s="2"/>
      </tp>
      <tp>
        <v>2.3199999999999932</v>
        <stp/>
        <stp>YahooFinanceHistoricalPrices</stp>
        <stp>ORCL</stp>
        <stp/>
        <stp>AdjChange</stp>
        <tr r="L8" s="2"/>
      </tp>
      <tp>
        <v>45410</v>
        <stp/>
        <stp>YahooFinanceHistoricalPrices</stp>
        <stp>AAPL</stp>
        <stp/>
        <stp>rtd_LastUpdateDate</stp>
        <tr r="Y4" s="2"/>
      </tp>
      <tp>
        <v>114.89</v>
        <stp/>
        <stp>YahooFinanceHistoricalPrices</stp>
        <stp>ORCL</stp>
        <stp/>
        <stp>PrevClose</stp>
        <tr r="S8" s="2"/>
      </tp>
      <tp>
        <v>-0.58999999999997499</v>
        <stp/>
        <stp>YahooFinanceHistoricalPrices</stp>
        <stp>AAPL</stp>
        <stp/>
        <stp>AdjChange</stp>
        <tr r="L4" s="2"/>
      </tp>
      <tp>
        <v>399.04</v>
        <stp/>
        <stp>YahooFinanceHistoricalPrices</stp>
        <stp>MSFT</stp>
        <stp/>
        <stp>PrevClose</stp>
        <tr r="S7" s="2"/>
      </tp>
      <tp>
        <v>441.38</v>
        <stp/>
        <stp>YahooFinanceHistoricalPrices</stp>
        <stp>META</stp>
        <stp/>
        <stp>PrevClose</stp>
        <tr r="S5" s="2"/>
      </tp>
      <tp>
        <v>45410</v>
        <stp/>
        <stp>YahooFinanceHistoricalPrices</stp>
        <stp>META</stp>
        <stp/>
        <stp>rtd_LastUpdateDate</stp>
        <tr r="Y5" s="2"/>
      </tp>
      <tp>
        <v>0.58390065972222227</v>
        <stp/>
        <stp>YahooFinanceHistoricalPrices</stp>
        <stp>GOOG</stp>
        <stp/>
        <stp>rtd_LastUpdateTime</stp>
        <tr r="Z6" s="2"/>
      </tp>
      <tp>
        <v>15.740000000000009</v>
        <stp/>
        <stp>YahooFinanceHistoricalPrices</stp>
        <stp>GOOG</stp>
        <stp/>
        <stp>AdjChange</stp>
        <tr r="L6" s="2"/>
      </tp>
    </main>
    <main first="market.rtd">
      <tp>
        <v>168.35</v>
        <stp/>
        <stp>YahooFinanceHistoricalPrices</stp>
        <stp>AAPL</stp>
        <stp>45391.3958333333</stp>
        <stp>Low</stp>
        <tr r="E19" s="1"/>
      </tp>
      <tp>
        <v>168.24</v>
        <stp/>
        <stp>YahooFinanceHistoricalPrices</stp>
        <stp>AAPL</stp>
        <stp>45390.3958333333</stp>
        <stp>Low</stp>
        <tr r="E20" s="1"/>
      </tp>
      <tp>
        <v>168.16</v>
        <stp/>
        <stp>YahooFinanceHistoricalPrices</stp>
        <stp>AAPL</stp>
        <stp>45393.3958333333</stp>
        <stp>Low</stp>
        <tr r="E17" s="1"/>
      </tp>
      <tp>
        <v>167.11</v>
        <stp/>
        <stp>YahooFinanceHistoricalPrices</stp>
        <stp>AAPL</stp>
        <stp>45392.3958333333</stp>
        <stp>Low</stp>
        <tr r="E18" s="1"/>
      </tp>
      <tp>
        <v>174.21</v>
        <stp/>
        <stp>YahooFinanceHistoricalPrices</stp>
        <stp>AAPL</stp>
        <stp>45394.3958333333</stp>
        <stp>Low</stp>
        <tr r="E16" s="1"/>
      </tp>
      <tp>
        <v>172.5</v>
        <stp/>
        <stp>YahooFinanceHistoricalPrices</stp>
        <stp>AAPL</stp>
        <stp>45397.3958333333</stp>
        <stp>Low</stp>
        <tr r="E15" s="1"/>
      </tp>
      <tp>
        <v>168</v>
        <stp/>
        <stp>YahooFinanceHistoricalPrices</stp>
        <stp>AAPL</stp>
        <stp>45399.3958333333</stp>
        <stp>Low</stp>
        <tr r="E13" s="1"/>
      </tp>
      <tp>
        <v>168.27</v>
        <stp/>
        <stp>YahooFinanceHistoricalPrices</stp>
        <stp>AAPL</stp>
        <stp>45398.3958333333</stp>
        <stp>Low</stp>
        <tr r="E14" s="1"/>
      </tp>
      <tp>
        <v>169.48</v>
        <stp/>
        <stp>YahooFinanceHistoricalPrices</stp>
        <stp>AAPL</stp>
        <stp>45383.3958333333</stp>
        <stp>Low</stp>
        <tr r="E25" s="1"/>
      </tp>
      <tp>
        <v>168.58</v>
        <stp/>
        <stp>YahooFinanceHistoricalPrices</stp>
        <stp>AAPL</stp>
        <stp>45385.3958333333</stp>
        <stp>Low</stp>
        <tr r="E23" s="1"/>
      </tp>
      <tp>
        <v>168.23</v>
        <stp/>
        <stp>YahooFinanceHistoricalPrices</stp>
        <stp>AAPL</stp>
        <stp>45384.3958333333</stp>
        <stp>Low</stp>
        <tr r="E24" s="1"/>
      </tp>
      <tp>
        <v>168.95</v>
        <stp/>
        <stp>YahooFinanceHistoricalPrices</stp>
        <stp>AAPL</stp>
        <stp>45387.3958333333</stp>
        <stp>Low</stp>
        <tr r="E21" s="1"/>
      </tp>
      <tp>
        <v>168.82</v>
        <stp/>
        <stp>YahooFinanceHistoricalPrices</stp>
        <stp>AAPL</stp>
        <stp>45386.3958333333</stp>
        <stp>Low</stp>
        <tr r="E22" s="1"/>
      </tp>
      <tp>
        <v>164.08</v>
        <stp/>
        <stp>YahooFinanceHistoricalPrices</stp>
        <stp>AAPL</stp>
        <stp>45401.3958333333</stp>
        <stp>Low</stp>
        <tr r="E11" s="1"/>
      </tp>
      <tp>
        <v>166.55</v>
        <stp/>
        <stp>YahooFinanceHistoricalPrices</stp>
        <stp>AAPL</stp>
        <stp>45400.3958333333</stp>
        <stp>Low</stp>
        <tr r="E12" s="1"/>
      </tp>
      <tp>
        <v>164.92</v>
        <stp/>
        <stp>YahooFinanceHistoricalPrices</stp>
        <stp>AAPL</stp>
        <stp>45405.3958333333</stp>
        <stp>Low</stp>
        <tr r="E9" s="1"/>
      </tp>
      <tp>
        <v>164.77</v>
        <stp/>
        <stp>YahooFinanceHistoricalPrices</stp>
        <stp>AAPL</stp>
        <stp>45404.3958333333</stp>
        <stp>Low</stp>
        <tr r="E10" s="1"/>
      </tp>
      <tp>
        <v>168.15</v>
        <stp/>
        <stp>YahooFinanceHistoricalPrices</stp>
        <stp>AAPL</stp>
        <stp>45407.3958333333</stp>
        <stp>Low</stp>
        <tr r="E7" s="1"/>
      </tp>
      <tp>
        <v>166.21</v>
        <stp/>
        <stp>YahooFinanceHistoricalPrices</stp>
        <stp>AAPL</stp>
        <stp>45406.3958333333</stp>
        <stp>Low</stp>
        <tr r="E8" s="1"/>
      </tp>
      <tp>
        <v>169.18</v>
        <stp/>
        <stp>YahooFinanceHistoricalPrices</stp>
        <stp>AAPL</stp>
        <stp>45408.3958333333</stp>
        <stp>Low</stp>
        <tr r="E6" s="1"/>
      </tp>
      <tp>
        <v>116.15</v>
        <stp/>
        <stp>YahooFinanceHistoricalPrices</stp>
        <stp>ORCL</stp>
        <stp/>
        <stp>Low</stp>
        <tr r="G8" s="2"/>
      </tp>
      <tp>
        <v>0.58390857638888893</v>
        <stp/>
        <stp>YahooFinanceHistoricalPrices</stp>
        <stp>ORCL</stp>
        <stp/>
        <stp>rtd_LastUpdateTime</stp>
        <tr r="Z8" s="2"/>
      </tp>
      <tp>
        <v>0.58388333333333331</v>
        <stp/>
        <stp>YahooFinanceHistoricalPrices</stp>
        <stp>MSFT</stp>
        <stp/>
        <stp>rtd_LastUpdateTime</stp>
        <tr r="Z7" s="2"/>
      </tp>
      <tp>
        <v>169.65</v>
        <stp/>
        <stp>YahooFinanceHistoricalPrices</stp>
        <stp>AAPL</stp>
        <stp>45386.3958333333</stp>
        <stp>PrevClose</stp>
        <tr r="P22" s="1"/>
      </tp>
      <tp>
        <v>168.82</v>
        <stp/>
        <stp>YahooFinanceHistoricalPrices</stp>
        <stp>AAPL</stp>
        <stp>45387.3958333333</stp>
        <stp>PrevClose</stp>
        <tr r="P21" s="1"/>
      </tp>
      <tp>
        <v>170.03</v>
        <stp/>
        <stp>YahooFinanceHistoricalPrices</stp>
        <stp>AAPL</stp>
        <stp>45384.3958333333</stp>
        <stp>PrevClose</stp>
        <tr r="P24" s="1"/>
      </tp>
      <tp>
        <v>168.84</v>
        <stp/>
        <stp>YahooFinanceHistoricalPrices</stp>
        <stp>AAPL</stp>
        <stp>45385.3958333333</stp>
        <stp>PrevClose</stp>
        <tr r="P23" s="1"/>
      </tp>
      <tp>
        <v>171.48</v>
        <stp/>
        <stp>YahooFinanceHistoricalPrices</stp>
        <stp>AAPL</stp>
        <stp>45383.3958333333</stp>
        <stp>PrevClose</stp>
        <tr r="P25" s="1"/>
      </tp>
      <tp>
        <v>405.76</v>
        <stp/>
        <stp>YahooFinanceHistoricalPrices</stp>
        <stp>MSFT</stp>
        <stp/>
        <stp>Low</stp>
        <tr r="G7" s="2"/>
      </tp>
      <tp>
        <v>172.69</v>
        <stp/>
        <stp>YahooFinanceHistoricalPrices</stp>
        <stp>AAPL</stp>
        <stp>45398.3958333333</stp>
        <stp>PrevClose</stp>
        <tr r="P14" s="1"/>
      </tp>
      <tp>
        <v>169.38</v>
        <stp/>
        <stp>YahooFinanceHistoricalPrices</stp>
        <stp>AAPL</stp>
        <stp>45399.3958333333</stp>
        <stp>PrevClose</stp>
        <tr r="P13" s="1"/>
      </tp>
      <tp>
        <v>176.55</v>
        <stp/>
        <stp>YahooFinanceHistoricalPrices</stp>
        <stp>AAPL</stp>
        <stp>45397.3958333333</stp>
        <stp>PrevClose</stp>
        <tr r="P15" s="1"/>
      </tp>
      <tp>
        <v>175.04</v>
        <stp/>
        <stp>YahooFinanceHistoricalPrices</stp>
        <stp>AAPL</stp>
        <stp>45394.3958333333</stp>
        <stp>PrevClose</stp>
        <tr r="P16" s="1"/>
      </tp>
      <tp>
        <v>169.67</v>
        <stp/>
        <stp>YahooFinanceHistoricalPrices</stp>
        <stp>AAPL</stp>
        <stp>45392.3958333333</stp>
        <stp>PrevClose</stp>
        <tr r="P18" s="1"/>
      </tp>
      <tp>
        <v>167.78</v>
        <stp/>
        <stp>YahooFinanceHistoricalPrices</stp>
        <stp>AAPL</stp>
        <stp>45393.3958333333</stp>
        <stp>PrevClose</stp>
        <tr r="P17" s="1"/>
      </tp>
      <tp>
        <v>169.58</v>
        <stp/>
        <stp>YahooFinanceHistoricalPrices</stp>
        <stp>AAPL</stp>
        <stp>45390.3958333333</stp>
        <stp>PrevClose</stp>
        <tr r="P20" s="1"/>
      </tp>
      <tp>
        <v>168.45</v>
        <stp/>
        <stp>YahooFinanceHistoricalPrices</stp>
        <stp>AAPL</stp>
        <stp>45391.3958333333</stp>
        <stp>PrevClose</stp>
        <tr r="P19" s="1"/>
      </tp>
      <tp>
        <v>45410</v>
        <stp/>
        <stp>YahooFinanceHistoricalPrices</stp>
        <stp>ORCL</stp>
        <stp/>
        <stp>rtd_LastUpdateDate</stp>
        <tr r="Y8" s="2"/>
      </tp>
      <tp>
        <v>45410</v>
        <stp/>
        <stp>YahooFinanceHistoricalPrices</stp>
        <stp>MSFT</stp>
        <stp/>
        <stp>rtd_LastUpdateDate</stp>
        <tr r="Y7" s="2"/>
      </tp>
      <tp>
        <v>171.4</v>
        <stp/>
        <stp>YahooFinanceHistoricalPrices</stp>
        <stp>GOOG</stp>
        <stp/>
        <stp>Low</stp>
        <tr r="G6" s="2"/>
      </tp>
      <tp>
        <v>169.89</v>
        <stp/>
        <stp>YahooFinanceHistoricalPrices</stp>
        <stp>AAPL</stp>
        <stp>45408.3958333333</stp>
        <stp>PrevClose</stp>
        <tr r="P6" s="1"/>
      </tp>
      <tp>
        <v>166.9</v>
        <stp/>
        <stp>YahooFinanceHistoricalPrices</stp>
        <stp>AAPL</stp>
        <stp>45406.3958333333</stp>
        <stp>PrevClose</stp>
        <tr r="P8" s="1"/>
      </tp>
      <tp>
        <v>169.02</v>
        <stp/>
        <stp>YahooFinanceHistoricalPrices</stp>
        <stp>AAPL</stp>
        <stp>45407.3958333333</stp>
        <stp>PrevClose</stp>
        <tr r="P7" s="1"/>
      </tp>
      <tp>
        <v>165</v>
        <stp/>
        <stp>YahooFinanceHistoricalPrices</stp>
        <stp>AAPL</stp>
        <stp>45404.3958333333</stp>
        <stp>PrevClose</stp>
        <tr r="P10" s="1"/>
      </tp>
      <tp>
        <v>165.84</v>
        <stp/>
        <stp>YahooFinanceHistoricalPrices</stp>
        <stp>AAPL</stp>
        <stp>45405.3958333333</stp>
        <stp>PrevClose</stp>
        <tr r="P9" s="1"/>
      </tp>
      <tp>
        <v>168</v>
        <stp/>
        <stp>YahooFinanceHistoricalPrices</stp>
        <stp>AAPL</stp>
        <stp>45400.3958333333</stp>
        <stp>PrevClose</stp>
        <tr r="P12" s="1"/>
      </tp>
      <tp>
        <v>167.04</v>
        <stp/>
        <stp>YahooFinanceHistoricalPrices</stp>
        <stp>AAPL</stp>
        <stp>45401.3958333333</stp>
        <stp>PrevClose</stp>
        <tr r="P1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3:Z8" totalsRowShown="0">
  <tableColumns count="25">
    <tableColumn id="1" xr3:uid="{00000000-0010-0000-0000-000001000000}" name="Symbol" dataDxfId="24"/>
    <tableColumn id="2" xr3:uid="{00000000-0010-0000-0000-000002000000}" name="Date" dataDxfId="23"/>
    <tableColumn id="25" xr3:uid="{00000000-0010-0000-0000-000019000000}" name="TradeDate" dataDxfId="22">
      <calculatedColumnFormula>RTD("market.rtd",,"YahooFinanceHistoricalPrices",Table4[[#This Row],[Symbol]],Table4[[#This Row],[Date]],"Date")</calculatedColumnFormula>
    </tableColumn>
    <tableColumn id="3" xr3:uid="{00000000-0010-0000-0000-000003000000}" name="Open" dataDxfId="21">
      <calculatedColumnFormula>RTD("market.rtd",,"YahooFinanceHistoricalPrices",Table4[[#This Row],[Symbol]],Table4[[#This Row],[Date]],"Open")</calculatedColumnFormula>
    </tableColumn>
    <tableColumn id="4" xr3:uid="{00000000-0010-0000-0000-000004000000}" name="High" dataDxfId="20">
      <calculatedColumnFormula>RTD("market.rtd",,"YahooFinanceHistoricalPrices",Table4[[#This Row],[Symbol]],Table4[[#This Row],[Date]],"High")</calculatedColumnFormula>
    </tableColumn>
    <tableColumn id="5" xr3:uid="{00000000-0010-0000-0000-000005000000}" name="Low" dataDxfId="19">
      <calculatedColumnFormula>RTD("market.rtd",,"YahooFinanceHistoricalPrices",Table4[[#This Row],[Symbol]],Table4[[#This Row],[Date]],"Low")</calculatedColumnFormula>
    </tableColumn>
    <tableColumn id="6" xr3:uid="{00000000-0010-0000-0000-000006000000}" name="Close" dataDxfId="18">
      <calculatedColumnFormula>RTD("market.rtd",,"YahooFinanceHistoricalPrices",Table4[[#This Row],[Symbol]],Table4[[#This Row],[Date]],"Close")</calculatedColumnFormula>
    </tableColumn>
    <tableColumn id="7" xr3:uid="{00000000-0010-0000-0000-000007000000}" name="Change" dataDxfId="17">
      <calculatedColumnFormula>RTD("market.rtd",,"YahooFinanceHistoricalPrices",Table4[[#This Row],[Symbol]],Table4[[#This Row],[Date]],"Change")</calculatedColumnFormula>
    </tableColumn>
    <tableColumn id="8" xr3:uid="{00000000-0010-0000-0000-000008000000}" name="ChangeInPercent" dataDxfId="16">
      <calculatedColumnFormula>RTD("market.rtd",,"YahooFinanceHistoricalPrices",Table4[[#This Row],[Symbol]],Table4[[#This Row],[Date]],"ChangeInPercent")</calculatedColumnFormula>
    </tableColumn>
    <tableColumn id="9" xr3:uid="{00000000-0010-0000-0000-000009000000}" name="AdjClose" dataDxfId="15">
      <calculatedColumnFormula>RTD("market.rtd",,"YahooFinanceHistoricalPrices",Table4[[#This Row],[Symbol]],Table4[[#This Row],[Date]],"AdjClose")</calculatedColumnFormula>
    </tableColumn>
    <tableColumn id="10" xr3:uid="{00000000-0010-0000-0000-00000A000000}" name="AdjChange" dataDxfId="14">
      <calculatedColumnFormula>RTD("market.rtd",,"YahooFinanceHistoricalPrices",Table4[[#This Row],[Symbol]],Table4[[#This Row],[Date]],"AdjChange")</calculatedColumnFormula>
    </tableColumn>
    <tableColumn id="11" xr3:uid="{00000000-0010-0000-0000-00000B000000}" name="AdjChangeInPercent" dataDxfId="13">
      <calculatedColumnFormula>RTD("market.rtd",,"YahooFinanceHistoricalPrices",Table4[[#This Row],[Symbol]],Table4[[#This Row],[Date]],"AdjChangeInPercent")</calculatedColumnFormula>
    </tableColumn>
    <tableColumn id="12" xr3:uid="{00000000-0010-0000-0000-00000C000000}" name="Volume" dataDxfId="12">
      <calculatedColumnFormula>RTD("market.rtd",,"YahooFinanceHistoricalPrices",Table4[[#This Row],[Symbol]],Table4[[#This Row],[Date]],"Volume")</calculatedColumnFormula>
    </tableColumn>
    <tableColumn id="13" xr3:uid="{00000000-0010-0000-0000-00000D000000}" name="PrevDate" dataDxfId="11">
      <calculatedColumnFormula>RTD("market.rtd",,"YahooFinanceHistoricalPrices",Table4[[#This Row],[Symbol]],Table4[[#This Row],[Date]],"PrevDate")</calculatedColumnFormula>
    </tableColumn>
    <tableColumn id="14" xr3:uid="{00000000-0010-0000-0000-00000E000000}" name="PrevOpen" dataDxfId="10">
      <calculatedColumnFormula>RTD("market.rtd",,"YahooFinanceHistoricalPrices",Table4[[#This Row],[Symbol]],Table4[[#This Row],[Date]],"PrevOpen")</calculatedColumnFormula>
    </tableColumn>
    <tableColumn id="15" xr3:uid="{00000000-0010-0000-0000-00000F000000}" name="PrevHigh" dataDxfId="9">
      <calculatedColumnFormula>RTD("market.rtd",,"YahooFinanceHistoricalPrices",Table4[[#This Row],[Symbol]],Table4[[#This Row],[Date]],"PrevHigh")</calculatedColumnFormula>
    </tableColumn>
    <tableColumn id="16" xr3:uid="{00000000-0010-0000-0000-000010000000}" name="PrevLow" dataDxfId="8">
      <calculatedColumnFormula>RTD("market.rtd",,"YahooFinanceHistoricalPrices",Table4[[#This Row],[Symbol]],Table4[[#This Row],[Date]],"PrevLow")</calculatedColumnFormula>
    </tableColumn>
    <tableColumn id="17" xr3:uid="{00000000-0010-0000-0000-000011000000}" name="PrevClose" dataDxfId="7">
      <calculatedColumnFormula>RTD("market.rtd",,"YahooFinanceHistoricalPrices",Table4[[#This Row],[Symbol]],Table4[[#This Row],[Date]],"PrevClose")</calculatedColumnFormula>
    </tableColumn>
    <tableColumn id="18" xr3:uid="{00000000-0010-0000-0000-000012000000}" name="PrevAdjClose" dataDxfId="6">
      <calculatedColumnFormula>RTD("market.rtd",,"YahooFinanceHistoricalPrices",Table4[[#This Row],[Symbol]],Table4[[#This Row],[Date]],"PrevAdjClose")</calculatedColumnFormula>
    </tableColumn>
    <tableColumn id="19" xr3:uid="{00000000-0010-0000-0000-000013000000}" name="PrevVolume" dataDxfId="5">
      <calculatedColumnFormula>RTD("market.rtd",,"YahooFinanceHistoricalPrices",Table4[[#This Row],[Symbol]],Table4[[#This Row],[Date]],"PrevVolume")</calculatedColumnFormula>
    </tableColumn>
    <tableColumn id="20" xr3:uid="{00000000-0010-0000-0000-000014000000}" name="rtd_LastError" dataDxfId="4">
      <calculatedColumnFormula>RTD("market.rtd",,"YahooFinanceHistoricalPrices",Table4[[#This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RTD("market.rtd",,"YahooFinanceHistoricalPrices",Table4[[#This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RTD("market.rtd",,"YahooFinanceHistoricalPrices",Table4[[#This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RTD("market.rtd",,"YahooFinanceHistoricalPrices",Table4[[#This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RTD("market.rtd",,"YahooFinanceHistoricalPrices",Table4[[#This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U33"/>
  <sheetViews>
    <sheetView showGridLines="0" tabSelected="1" workbookViewId="0">
      <selection activeCell="D6" sqref="D6"/>
    </sheetView>
  </sheetViews>
  <sheetFormatPr defaultRowHeight="15" x14ac:dyDescent="0.25"/>
  <cols>
    <col min="1" max="1" width="2.85546875" customWidth="1"/>
    <col min="2" max="2" width="5.28515625" customWidth="1"/>
    <col min="3" max="3" width="17.140625" customWidth="1"/>
    <col min="8" max="8" width="13.42578125" customWidth="1"/>
    <col min="9" max="9" width="10.85546875" bestFit="1" customWidth="1"/>
    <col min="11" max="11" width="14.5703125" bestFit="1" customWidth="1"/>
    <col min="12" max="12" width="10.28515625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0</v>
      </c>
      <c r="E2" s="1" t="s">
        <v>1</v>
      </c>
      <c r="H2" s="2" t="s">
        <v>2</v>
      </c>
      <c r="I2" s="2" t="s">
        <v>3</v>
      </c>
      <c r="K2" s="1" t="s">
        <v>39</v>
      </c>
    </row>
    <row r="3" spans="2:21" x14ac:dyDescent="0.25">
      <c r="C3" s="3" t="s">
        <v>4</v>
      </c>
      <c r="E3" s="16" t="s">
        <v>36</v>
      </c>
      <c r="F3" s="16"/>
      <c r="G3" s="16"/>
      <c r="H3" s="4">
        <f>RTD("market.rtd",,$E$3,$C$3,5,"AverageVolume")</f>
        <v>48197880</v>
      </c>
      <c r="I3" s="4">
        <f>AVERAGE(H6:H10)</f>
        <v>48197880</v>
      </c>
      <c r="K3" s="11">
        <f>RTD("market.rtd",,$E$3,$C$3,$C6,"rtd_LastUpdate")</f>
        <v>45410.584107118055</v>
      </c>
      <c r="L3" s="15">
        <f>K3</f>
        <v>45410.584107118055</v>
      </c>
    </row>
    <row r="5" spans="2:21" x14ac:dyDescent="0.25">
      <c r="B5" s="1" t="s">
        <v>5</v>
      </c>
      <c r="C5" s="1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  <c r="K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U5" s="1" t="s">
        <v>22</v>
      </c>
    </row>
    <row r="6" spans="2:21" x14ac:dyDescent="0.25">
      <c r="B6" s="5">
        <v>1</v>
      </c>
      <c r="C6" s="8">
        <f>RTD("market.rtd",,$E$3,$C$3,$B6,"Date")</f>
        <v>45408.395833333336</v>
      </c>
      <c r="D6" s="6">
        <f>RTD("market.rtd",,$E$3,$C$3,$C6,D$5)</f>
        <v>169.88</v>
      </c>
      <c r="E6" s="6">
        <f>RTD("market.rtd",,$E$3,$C$3,$C6,E$5)</f>
        <v>169.18</v>
      </c>
      <c r="F6" s="6">
        <f>RTD("market.rtd",,$E$3,$C$3,$C6,F$5)</f>
        <v>171.34</v>
      </c>
      <c r="G6" s="6">
        <f>RTD("market.rtd",,$E$3,$C$3,$C6,G$5)</f>
        <v>169.3</v>
      </c>
      <c r="H6" s="4">
        <f>RTD("market.rtd",,$E$3,$C$3,$C6,H$5)</f>
        <v>44525100</v>
      </c>
      <c r="I6" s="6">
        <f>RTD("market.rtd",,$E$3,$C$3,$C6,I$5)</f>
        <v>169.3</v>
      </c>
      <c r="J6" s="6">
        <f>RTD("market.rtd",,$E$3,$C$3,$C6,J$5)</f>
        <v>-0.58999999999997499</v>
      </c>
      <c r="K6" s="7">
        <f>RTD("market.rtd",,$E$3,$C$3,$C6,K$5)</f>
        <v>-3.4728353640589571E-3</v>
      </c>
      <c r="M6" s="6">
        <f>RTD("market.rtd",,$E$3,$C$3,$C6,M$5)</f>
        <v>169.53</v>
      </c>
      <c r="N6" s="6">
        <f>RTD("market.rtd",,$E$3,$C$3,$C6,N$5)</f>
        <v>168.15</v>
      </c>
      <c r="O6" s="6">
        <f>RTD("market.rtd",,$E$3,$C$3,$C6,O$5)</f>
        <v>170.61</v>
      </c>
      <c r="P6" s="6">
        <f>RTD("market.rtd",,$E$3,$C$3,$C6,P$5)</f>
        <v>169.89</v>
      </c>
      <c r="Q6" s="4">
        <f>RTD("market.rtd",,$E$3,$C$3,$C6,Q$5)</f>
        <v>50558300</v>
      </c>
      <c r="R6" s="6">
        <f>RTD("market.rtd",,$E$3,$C$3,$C6,R$5)</f>
        <v>169.89</v>
      </c>
      <c r="S6" t="str">
        <f>RTD("market.rtd",,$E$3,$C$3,$C6,S$5)</f>
        <v/>
      </c>
      <c r="U6" s="8">
        <f>RTD("market.rtd",,$E$3,$C$3,"TradingDay",$B6)</f>
        <v>45408.395833333336</v>
      </c>
    </row>
    <row r="7" spans="2:21" x14ac:dyDescent="0.25">
      <c r="B7" s="5">
        <v>2</v>
      </c>
      <c r="C7" s="8">
        <f>RTD("market.rtd",,$E$3,$C$3,$B7,"Date")</f>
        <v>45407.395833333336</v>
      </c>
      <c r="D7" s="6">
        <f>RTD("market.rtd",,$E$3,$C$3,$C7,D$5)</f>
        <v>169.53</v>
      </c>
      <c r="E7" s="6">
        <f>RTD("market.rtd",,$E$3,$C$3,$C7,E$5)</f>
        <v>168.15</v>
      </c>
      <c r="F7" s="6">
        <f>RTD("market.rtd",,$E$3,$C$3,$C7,F$5)</f>
        <v>170.61</v>
      </c>
      <c r="G7" s="6">
        <f>RTD("market.rtd",,$E$3,$C$3,$C7,G$5)</f>
        <v>169.89</v>
      </c>
      <c r="H7" s="4">
        <f>RTD("market.rtd",,$E$3,$C$3,$C7,H$5)</f>
        <v>50558300</v>
      </c>
      <c r="I7" s="6">
        <f>RTD("market.rtd",,$E$3,$C$3,$C7,I$5)</f>
        <v>169.89</v>
      </c>
      <c r="J7" s="6">
        <f>RTD("market.rtd",,$E$3,$C$3,$C7,J$5)</f>
        <v>0.86999999999997613</v>
      </c>
      <c r="K7" s="7">
        <f>RTD("market.rtd",,$E$3,$C$3,$C7,K$5)</f>
        <v>5.1473198438052314E-3</v>
      </c>
      <c r="M7" s="6">
        <f>RTD("market.rtd",,$E$3,$C$3,$C7,M$5)</f>
        <v>166.54</v>
      </c>
      <c r="N7" s="6">
        <f>RTD("market.rtd",,$E$3,$C$3,$C7,N$5)</f>
        <v>166.21</v>
      </c>
      <c r="O7" s="6">
        <f>RTD("market.rtd",,$E$3,$C$3,$C7,O$5)</f>
        <v>169.3</v>
      </c>
      <c r="P7" s="6">
        <f>RTD("market.rtd",,$E$3,$C$3,$C7,P$5)</f>
        <v>169.02</v>
      </c>
      <c r="Q7" s="4">
        <f>RTD("market.rtd",,$E$3,$C$3,$C7,Q$5)</f>
        <v>48251800</v>
      </c>
      <c r="R7" s="6">
        <f>RTD("market.rtd",,$E$3,$C$3,$C7,R$5)</f>
        <v>169.02</v>
      </c>
      <c r="S7" t="str">
        <f>RTD("market.rtd",,$E$3,$C$3,$C7,S$5)</f>
        <v/>
      </c>
      <c r="U7" s="8">
        <f>RTD("market.rtd",,$E$3,$C$3,"TradingDay",$B7)</f>
        <v>45407.395833333336</v>
      </c>
    </row>
    <row r="8" spans="2:21" x14ac:dyDescent="0.25">
      <c r="B8" s="5">
        <v>3</v>
      </c>
      <c r="C8" s="8">
        <f>RTD("market.rtd",,$E$3,$C$3,$B8,"Date")</f>
        <v>45406.395833333336</v>
      </c>
      <c r="D8" s="6">
        <f>RTD("market.rtd",,$E$3,$C$3,$C8,D$5)</f>
        <v>166.54</v>
      </c>
      <c r="E8" s="6">
        <f>RTD("market.rtd",,$E$3,$C$3,$C8,E$5)</f>
        <v>166.21</v>
      </c>
      <c r="F8" s="6">
        <f>RTD("market.rtd",,$E$3,$C$3,$C8,F$5)</f>
        <v>169.3</v>
      </c>
      <c r="G8" s="6">
        <f>RTD("market.rtd",,$E$3,$C$3,$C8,G$5)</f>
        <v>169.02</v>
      </c>
      <c r="H8" s="4">
        <f>RTD("market.rtd",,$E$3,$C$3,$C8,H$5)</f>
        <v>48251800</v>
      </c>
      <c r="I8" s="6">
        <f>RTD("market.rtd",,$E$3,$C$3,$C8,I$5)</f>
        <v>169.02</v>
      </c>
      <c r="J8" s="6">
        <f>RTD("market.rtd",,$E$3,$C$3,$C8,J$5)</f>
        <v>2.1200000000000045</v>
      </c>
      <c r="K8" s="7">
        <f>RTD("market.rtd",,$E$3,$C$3,$C8,K$5)</f>
        <v>1.2702216896345098E-2</v>
      </c>
      <c r="M8" s="6">
        <f>RTD("market.rtd",,$E$3,$C$3,$C8,M$5)</f>
        <v>165.35</v>
      </c>
      <c r="N8" s="6">
        <f>RTD("market.rtd",,$E$3,$C$3,$C8,N$5)</f>
        <v>164.92</v>
      </c>
      <c r="O8" s="6">
        <f>RTD("market.rtd",,$E$3,$C$3,$C8,O$5)</f>
        <v>167.05</v>
      </c>
      <c r="P8" s="6">
        <f>RTD("market.rtd",,$E$3,$C$3,$C8,P$5)</f>
        <v>166.9</v>
      </c>
      <c r="Q8" s="4">
        <f>RTD("market.rtd",,$E$3,$C$3,$C8,Q$5)</f>
        <v>49537800</v>
      </c>
      <c r="R8" s="6">
        <f>RTD("market.rtd",,$E$3,$C$3,$C8,R$5)</f>
        <v>166.9</v>
      </c>
      <c r="S8" t="str">
        <f>RTD("market.rtd",,$E$3,$C$3,$C8,S$5)</f>
        <v/>
      </c>
      <c r="U8" s="8">
        <f>RTD("market.rtd",,$E$3,$C$3,"TradingDay",$B8)</f>
        <v>45406.395833333336</v>
      </c>
    </row>
    <row r="9" spans="2:21" x14ac:dyDescent="0.25">
      <c r="B9" s="5">
        <v>4</v>
      </c>
      <c r="C9" s="8">
        <f>RTD("market.rtd",,$E$3,$C$3,$B9,"Date")</f>
        <v>45405.395833333336</v>
      </c>
      <c r="D9" s="6">
        <f>RTD("market.rtd",,$E$3,$C$3,$C9,D$5)</f>
        <v>165.35</v>
      </c>
      <c r="E9" s="6">
        <f>RTD("market.rtd",,$E$3,$C$3,$C9,E$5)</f>
        <v>164.92</v>
      </c>
      <c r="F9" s="6">
        <f>RTD("market.rtd",,$E$3,$C$3,$C9,F$5)</f>
        <v>167.05</v>
      </c>
      <c r="G9" s="6">
        <f>RTD("market.rtd",,$E$3,$C$3,$C9,G$5)</f>
        <v>166.9</v>
      </c>
      <c r="H9" s="4">
        <f>RTD("market.rtd",,$E$3,$C$3,$C9,H$5)</f>
        <v>49537800</v>
      </c>
      <c r="I9" s="6">
        <f>RTD("market.rtd",,$E$3,$C$3,$C9,I$5)</f>
        <v>166.9</v>
      </c>
      <c r="J9" s="6">
        <f>RTD("market.rtd",,$E$3,$C$3,$C9,J$5)</f>
        <v>1.0600000000000023</v>
      </c>
      <c r="K9" s="7">
        <f>RTD("market.rtd",,$E$3,$C$3,$C9,K$5)</f>
        <v>6.3917028461166758E-3</v>
      </c>
      <c r="M9" s="6">
        <f>RTD("market.rtd",,$E$3,$C$3,$C9,M$5)</f>
        <v>165.52</v>
      </c>
      <c r="N9" s="6">
        <f>RTD("market.rtd",,$E$3,$C$3,$C9,N$5)</f>
        <v>164.77</v>
      </c>
      <c r="O9" s="6">
        <f>RTD("market.rtd",,$E$3,$C$3,$C9,O$5)</f>
        <v>167.26</v>
      </c>
      <c r="P9" s="6">
        <f>RTD("market.rtd",,$E$3,$C$3,$C9,P$5)</f>
        <v>165.84</v>
      </c>
      <c r="Q9" s="4">
        <f>RTD("market.rtd",,$E$3,$C$3,$C9,Q$5)</f>
        <v>48116400</v>
      </c>
      <c r="R9" s="6">
        <f>RTD("market.rtd",,$E$3,$C$3,$C9,R$5)</f>
        <v>165.84</v>
      </c>
      <c r="S9" t="str">
        <f>RTD("market.rtd",,$E$3,$C$3,$C9,S$5)</f>
        <v/>
      </c>
      <c r="U9" s="8">
        <f>RTD("market.rtd",,$E$3,$C$3,"TradingDay",$B9)</f>
        <v>45405.395833333336</v>
      </c>
    </row>
    <row r="10" spans="2:21" x14ac:dyDescent="0.25">
      <c r="B10" s="5">
        <v>5</v>
      </c>
      <c r="C10" s="8">
        <f>RTD("market.rtd",,$E$3,$C$3,$B10,"Date")</f>
        <v>45404.395833333336</v>
      </c>
      <c r="D10" s="6">
        <f>RTD("market.rtd",,$E$3,$C$3,$C10,D$5)</f>
        <v>165.52</v>
      </c>
      <c r="E10" s="6">
        <f>RTD("market.rtd",,$E$3,$C$3,$C10,E$5)</f>
        <v>164.77</v>
      </c>
      <c r="F10" s="6">
        <f>RTD("market.rtd",,$E$3,$C$3,$C10,F$5)</f>
        <v>167.26</v>
      </c>
      <c r="G10" s="6">
        <f>RTD("market.rtd",,$E$3,$C$3,$C10,G$5)</f>
        <v>165.84</v>
      </c>
      <c r="H10" s="4">
        <f>RTD("market.rtd",,$E$3,$C$3,$C10,H$5)</f>
        <v>48116400</v>
      </c>
      <c r="I10" s="6">
        <f>RTD("market.rtd",,$E$3,$C$3,$C10,I$5)</f>
        <v>165.84</v>
      </c>
      <c r="J10" s="6">
        <f>RTD("market.rtd",,$E$3,$C$3,$C10,J$5)</f>
        <v>0.84000000000000341</v>
      </c>
      <c r="K10" s="7">
        <f>RTD("market.rtd",,$E$3,$C$3,$C10,K$5)</f>
        <v>5.0909090909090349E-3</v>
      </c>
      <c r="M10" s="6">
        <f>RTD("market.rtd",,$E$3,$C$3,$C10,M$5)</f>
        <v>166.21</v>
      </c>
      <c r="N10" s="6">
        <f>RTD("market.rtd",,$E$3,$C$3,$C10,N$5)</f>
        <v>164.08</v>
      </c>
      <c r="O10" s="6">
        <f>RTD("market.rtd",,$E$3,$C$3,$C10,O$5)</f>
        <v>166.4</v>
      </c>
      <c r="P10" s="6">
        <f>RTD("market.rtd",,$E$3,$C$3,$C10,P$5)</f>
        <v>165</v>
      </c>
      <c r="Q10" s="4">
        <f>RTD("market.rtd",,$E$3,$C$3,$C10,Q$5)</f>
        <v>67772100</v>
      </c>
      <c r="R10" s="6">
        <f>RTD("market.rtd",,$E$3,$C$3,$C10,R$5)</f>
        <v>165</v>
      </c>
      <c r="S10" t="str">
        <f>RTD("market.rtd",,$E$3,$C$3,$C10,S$5)</f>
        <v/>
      </c>
      <c r="U10" s="8">
        <f>RTD("market.rtd",,$E$3,$C$3,"TradingDay",$B10)</f>
        <v>45404.395833333336</v>
      </c>
    </row>
    <row r="11" spans="2:21" x14ac:dyDescent="0.25">
      <c r="B11" s="5">
        <v>6</v>
      </c>
      <c r="C11" s="8">
        <f>RTD("market.rtd",,$E$3,$C$3,$B11,"Date")</f>
        <v>45401.395833333336</v>
      </c>
      <c r="D11" s="6">
        <f>RTD("market.rtd",,$E$3,$C$3,$C11,D$5)</f>
        <v>166.21</v>
      </c>
      <c r="E11" s="6">
        <f>RTD("market.rtd",,$E$3,$C$3,$C11,E$5)</f>
        <v>164.08</v>
      </c>
      <c r="F11" s="6">
        <f>RTD("market.rtd",,$E$3,$C$3,$C11,F$5)</f>
        <v>166.4</v>
      </c>
      <c r="G11" s="6">
        <f>RTD("market.rtd",,$E$3,$C$3,$C11,G$5)</f>
        <v>165</v>
      </c>
      <c r="H11" s="4">
        <f>RTD("market.rtd",,$E$3,$C$3,$C11,H$5)</f>
        <v>67772100</v>
      </c>
      <c r="I11" s="6">
        <f>RTD("market.rtd",,$E$3,$C$3,$C11,I$5)</f>
        <v>165</v>
      </c>
      <c r="J11" s="6">
        <f>RTD("market.rtd",,$E$3,$C$3,$C11,J$5)</f>
        <v>-2.039999999999992</v>
      </c>
      <c r="K11" s="7">
        <f>RTD("market.rtd",,$E$3,$C$3,$C11,K$5)</f>
        <v>-1.2212643678160884E-2</v>
      </c>
      <c r="M11" s="6">
        <f>RTD("market.rtd",,$E$3,$C$3,$C11,M$5)</f>
        <v>168.03</v>
      </c>
      <c r="N11" s="6">
        <f>RTD("market.rtd",,$E$3,$C$3,$C11,N$5)</f>
        <v>166.55</v>
      </c>
      <c r="O11" s="6">
        <f>RTD("market.rtd",,$E$3,$C$3,$C11,O$5)</f>
        <v>168.64</v>
      </c>
      <c r="P11" s="6">
        <f>RTD("market.rtd",,$E$3,$C$3,$C11,P$5)</f>
        <v>167.04</v>
      </c>
      <c r="Q11" s="4">
        <f>RTD("market.rtd",,$E$3,$C$3,$C11,Q$5)</f>
        <v>43122900</v>
      </c>
      <c r="R11" s="6">
        <f>RTD("market.rtd",,$E$3,$C$3,$C11,R$5)</f>
        <v>167.04</v>
      </c>
      <c r="S11" t="str">
        <f>RTD("market.rtd",,$E$3,$C$3,$C11,S$5)</f>
        <v/>
      </c>
      <c r="U11" s="8">
        <f>RTD("market.rtd",,$E$3,$C$3,"TradingDay",$B11)</f>
        <v>45401.395833333336</v>
      </c>
    </row>
    <row r="12" spans="2:21" x14ac:dyDescent="0.25">
      <c r="B12" s="5">
        <v>7</v>
      </c>
      <c r="C12" s="8">
        <f>RTD("market.rtd",,$E$3,$C$3,$B12,"Date")</f>
        <v>45400.395833333336</v>
      </c>
      <c r="D12" s="6">
        <f>RTD("market.rtd",,$E$3,$C$3,$C12,D$5)</f>
        <v>168.03</v>
      </c>
      <c r="E12" s="6">
        <f>RTD("market.rtd",,$E$3,$C$3,$C12,E$5)</f>
        <v>166.55</v>
      </c>
      <c r="F12" s="6">
        <f>RTD("market.rtd",,$E$3,$C$3,$C12,F$5)</f>
        <v>168.64</v>
      </c>
      <c r="G12" s="6">
        <f>RTD("market.rtd",,$E$3,$C$3,$C12,G$5)</f>
        <v>167.04</v>
      </c>
      <c r="H12" s="4">
        <f>RTD("market.rtd",,$E$3,$C$3,$C12,H$5)</f>
        <v>43122900</v>
      </c>
      <c r="I12" s="6">
        <f>RTD("market.rtd",,$E$3,$C$3,$C12,I$5)</f>
        <v>167.04</v>
      </c>
      <c r="J12" s="6">
        <f>RTD("market.rtd",,$E$3,$C$3,$C12,J$5)</f>
        <v>-0.96000000000000796</v>
      </c>
      <c r="K12" s="7">
        <f>RTD("market.rtd",,$E$3,$C$3,$C12,K$5)</f>
        <v>-5.7142857142857828E-3</v>
      </c>
      <c r="M12" s="6">
        <f>RTD("market.rtd",,$E$3,$C$3,$C12,M$5)</f>
        <v>169.61</v>
      </c>
      <c r="N12" s="6">
        <f>RTD("market.rtd",,$E$3,$C$3,$C12,N$5)</f>
        <v>168</v>
      </c>
      <c r="O12" s="6">
        <f>RTD("market.rtd",,$E$3,$C$3,$C12,O$5)</f>
        <v>170.65</v>
      </c>
      <c r="P12" s="6">
        <f>RTD("market.rtd",,$E$3,$C$3,$C12,P$5)</f>
        <v>168</v>
      </c>
      <c r="Q12" s="4">
        <f>RTD("market.rtd",,$E$3,$C$3,$C12,Q$5)</f>
        <v>50901200</v>
      </c>
      <c r="R12" s="6">
        <f>RTD("market.rtd",,$E$3,$C$3,$C12,R$5)</f>
        <v>168</v>
      </c>
      <c r="S12" t="str">
        <f>RTD("market.rtd",,$E$3,$C$3,$C12,S$5)</f>
        <v/>
      </c>
      <c r="U12" s="8">
        <f>RTD("market.rtd",,$E$3,$C$3,"TradingDay",$B12)</f>
        <v>45400.395833333336</v>
      </c>
    </row>
    <row r="13" spans="2:21" x14ac:dyDescent="0.25">
      <c r="B13" s="5">
        <v>8</v>
      </c>
      <c r="C13" s="8">
        <f>RTD("market.rtd",,$E$3,$C$3,$B13,"Date")</f>
        <v>45399.395833333336</v>
      </c>
      <c r="D13" s="6">
        <f>RTD("market.rtd",,$E$3,$C$3,$C13,D$5)</f>
        <v>169.61</v>
      </c>
      <c r="E13" s="6">
        <f>RTD("market.rtd",,$E$3,$C$3,$C13,E$5)</f>
        <v>168</v>
      </c>
      <c r="F13" s="6">
        <f>RTD("market.rtd",,$E$3,$C$3,$C13,F$5)</f>
        <v>170.65</v>
      </c>
      <c r="G13" s="6">
        <f>RTD("market.rtd",,$E$3,$C$3,$C13,G$5)</f>
        <v>168</v>
      </c>
      <c r="H13" s="4">
        <f>RTD("market.rtd",,$E$3,$C$3,$C13,H$5)</f>
        <v>50901200</v>
      </c>
      <c r="I13" s="6">
        <f>RTD("market.rtd",,$E$3,$C$3,$C13,I$5)</f>
        <v>168</v>
      </c>
      <c r="J13" s="6">
        <f>RTD("market.rtd",,$E$3,$C$3,$C13,J$5)</f>
        <v>-1.3799999999999955</v>
      </c>
      <c r="K13" s="7">
        <f>RTD("market.rtd",,$E$3,$C$3,$C13,K$5)</f>
        <v>-8.1473609635139832E-3</v>
      </c>
      <c r="M13" s="6">
        <f>RTD("market.rtd",,$E$3,$C$3,$C13,M$5)</f>
        <v>171.75</v>
      </c>
      <c r="N13" s="6">
        <f>RTD("market.rtd",,$E$3,$C$3,$C13,N$5)</f>
        <v>168.27</v>
      </c>
      <c r="O13" s="6">
        <f>RTD("market.rtd",,$E$3,$C$3,$C13,O$5)</f>
        <v>173.76</v>
      </c>
      <c r="P13" s="6">
        <f>RTD("market.rtd",,$E$3,$C$3,$C13,P$5)</f>
        <v>169.38</v>
      </c>
      <c r="Q13" s="4">
        <f>RTD("market.rtd",,$E$3,$C$3,$C13,Q$5)</f>
        <v>73711200</v>
      </c>
      <c r="R13" s="6">
        <f>RTD("market.rtd",,$E$3,$C$3,$C13,R$5)</f>
        <v>169.38</v>
      </c>
      <c r="S13" t="str">
        <f>RTD("market.rtd",,$E$3,$C$3,$C13,S$5)</f>
        <v/>
      </c>
      <c r="U13" s="8">
        <f>RTD("market.rtd",,$E$3,$C$3,"TradingDay",$B13)</f>
        <v>45399.395833333336</v>
      </c>
    </row>
    <row r="14" spans="2:21" x14ac:dyDescent="0.25">
      <c r="B14" s="5">
        <v>9</v>
      </c>
      <c r="C14" s="8">
        <f>RTD("market.rtd",,$E$3,$C$3,$B14,"Date")</f>
        <v>45398.395833333336</v>
      </c>
      <c r="D14" s="6">
        <f>RTD("market.rtd",,$E$3,$C$3,$C14,D$5)</f>
        <v>171.75</v>
      </c>
      <c r="E14" s="6">
        <f>RTD("market.rtd",,$E$3,$C$3,$C14,E$5)</f>
        <v>168.27</v>
      </c>
      <c r="F14" s="6">
        <f>RTD("market.rtd",,$E$3,$C$3,$C14,F$5)</f>
        <v>173.76</v>
      </c>
      <c r="G14" s="6">
        <f>RTD("market.rtd",,$E$3,$C$3,$C14,G$5)</f>
        <v>169.38</v>
      </c>
      <c r="H14" s="4">
        <f>RTD("market.rtd",,$E$3,$C$3,$C14,H$5)</f>
        <v>73711200</v>
      </c>
      <c r="I14" s="6">
        <f>RTD("market.rtd",,$E$3,$C$3,$C14,I$5)</f>
        <v>169.38</v>
      </c>
      <c r="J14" s="6">
        <f>RTD("market.rtd",,$E$3,$C$3,$C14,J$5)</f>
        <v>-3.3100000000000023</v>
      </c>
      <c r="K14" s="7">
        <f>RTD("market.rtd",,$E$3,$C$3,$C14,K$5)</f>
        <v>-1.916729399502004E-2</v>
      </c>
      <c r="M14" s="6">
        <f>RTD("market.rtd",,$E$3,$C$3,$C14,M$5)</f>
        <v>175.36</v>
      </c>
      <c r="N14" s="6">
        <f>RTD("market.rtd",,$E$3,$C$3,$C14,N$5)</f>
        <v>172.5</v>
      </c>
      <c r="O14" s="6">
        <f>RTD("market.rtd",,$E$3,$C$3,$C14,O$5)</f>
        <v>176.63</v>
      </c>
      <c r="P14" s="6">
        <f>RTD("market.rtd",,$E$3,$C$3,$C14,P$5)</f>
        <v>172.69</v>
      </c>
      <c r="Q14" s="4">
        <f>RTD("market.rtd",,$E$3,$C$3,$C14,Q$5)</f>
        <v>73531800</v>
      </c>
      <c r="R14" s="6">
        <f>RTD("market.rtd",,$E$3,$C$3,$C14,R$5)</f>
        <v>172.69</v>
      </c>
      <c r="S14" t="str">
        <f>RTD("market.rtd",,$E$3,$C$3,$C14,S$5)</f>
        <v/>
      </c>
      <c r="U14" s="8">
        <f>RTD("market.rtd",,$E$3,$C$3,"TradingDay",$B14)</f>
        <v>45398.395833333336</v>
      </c>
    </row>
    <row r="15" spans="2:21" x14ac:dyDescent="0.25">
      <c r="B15" s="5">
        <v>10</v>
      </c>
      <c r="C15" s="8">
        <f>RTD("market.rtd",,$E$3,$C$3,$B15,"Date")</f>
        <v>45397.395833333336</v>
      </c>
      <c r="D15" s="6">
        <f>RTD("market.rtd",,$E$3,$C$3,$C15,D$5)</f>
        <v>175.36</v>
      </c>
      <c r="E15" s="6">
        <f>RTD("market.rtd",,$E$3,$C$3,$C15,E$5)</f>
        <v>172.5</v>
      </c>
      <c r="F15" s="6">
        <f>RTD("market.rtd",,$E$3,$C$3,$C15,F$5)</f>
        <v>176.63</v>
      </c>
      <c r="G15" s="6">
        <f>RTD("market.rtd",,$E$3,$C$3,$C15,G$5)</f>
        <v>172.69</v>
      </c>
      <c r="H15" s="4">
        <f>RTD("market.rtd",,$E$3,$C$3,$C15,H$5)</f>
        <v>73531800</v>
      </c>
      <c r="I15" s="6">
        <f>RTD("market.rtd",,$E$3,$C$3,$C15,I$5)</f>
        <v>172.69</v>
      </c>
      <c r="J15" s="6">
        <f>RTD("market.rtd",,$E$3,$C$3,$C15,J$5)</f>
        <v>-3.8600000000000136</v>
      </c>
      <c r="K15" s="7">
        <f>RTD("market.rtd",,$E$3,$C$3,$C15,K$5)</f>
        <v>-2.1863494760691049E-2</v>
      </c>
      <c r="M15" s="6">
        <f>RTD("market.rtd",,$E$3,$C$3,$C15,M$5)</f>
        <v>174.26</v>
      </c>
      <c r="N15" s="6">
        <f>RTD("market.rtd",,$E$3,$C$3,$C15,N$5)</f>
        <v>174.21</v>
      </c>
      <c r="O15" s="6">
        <f>RTD("market.rtd",,$E$3,$C$3,$C15,O$5)</f>
        <v>178.36</v>
      </c>
      <c r="P15" s="6">
        <f>RTD("market.rtd",,$E$3,$C$3,$C15,P$5)</f>
        <v>176.55</v>
      </c>
      <c r="Q15" s="4">
        <f>RTD("market.rtd",,$E$3,$C$3,$C15,Q$5)</f>
        <v>101593300</v>
      </c>
      <c r="R15" s="6">
        <f>RTD("market.rtd",,$E$3,$C$3,$C15,R$5)</f>
        <v>176.55</v>
      </c>
      <c r="S15" t="str">
        <f>RTD("market.rtd",,$E$3,$C$3,$C15,S$5)</f>
        <v/>
      </c>
      <c r="U15" s="8">
        <f>RTD("market.rtd",,$E$3,$C$3,"TradingDay",$B15)</f>
        <v>45397.395833333336</v>
      </c>
    </row>
    <row r="16" spans="2:21" x14ac:dyDescent="0.25">
      <c r="B16" s="5">
        <v>11</v>
      </c>
      <c r="C16" s="8">
        <f>RTD("market.rtd",,$E$3,$C$3,$B16,"Date")</f>
        <v>45394.395833333336</v>
      </c>
      <c r="D16" s="6">
        <f>RTD("market.rtd",,$E$3,$C$3,$C16,D$5)</f>
        <v>174.26</v>
      </c>
      <c r="E16" s="6">
        <f>RTD("market.rtd",,$E$3,$C$3,$C16,E$5)</f>
        <v>174.21</v>
      </c>
      <c r="F16" s="6">
        <f>RTD("market.rtd",,$E$3,$C$3,$C16,F$5)</f>
        <v>178.36</v>
      </c>
      <c r="G16" s="6">
        <f>RTD("market.rtd",,$E$3,$C$3,$C16,G$5)</f>
        <v>176.55</v>
      </c>
      <c r="H16" s="4">
        <f>RTD("market.rtd",,$E$3,$C$3,$C16,H$5)</f>
        <v>101593300</v>
      </c>
      <c r="I16" s="6">
        <f>RTD("market.rtd",,$E$3,$C$3,$C16,I$5)</f>
        <v>176.55</v>
      </c>
      <c r="J16" s="6">
        <f>RTD("market.rtd",,$E$3,$C$3,$C16,J$5)</f>
        <v>1.5100000000000193</v>
      </c>
      <c r="K16" s="7">
        <f>RTD("market.rtd",,$E$3,$C$3,$C16,K$5)</f>
        <v>8.6265996343692919E-3</v>
      </c>
      <c r="M16" s="6">
        <f>RTD("market.rtd",,$E$3,$C$3,$C16,M$5)</f>
        <v>168.34</v>
      </c>
      <c r="N16" s="6">
        <f>RTD("market.rtd",,$E$3,$C$3,$C16,N$5)</f>
        <v>168.16</v>
      </c>
      <c r="O16" s="6">
        <f>RTD("market.rtd",,$E$3,$C$3,$C16,O$5)</f>
        <v>175.46</v>
      </c>
      <c r="P16" s="6">
        <f>RTD("market.rtd",,$E$3,$C$3,$C16,P$5)</f>
        <v>175.04</v>
      </c>
      <c r="Q16" s="4">
        <f>RTD("market.rtd",,$E$3,$C$3,$C16,Q$5)</f>
        <v>91070300</v>
      </c>
      <c r="R16" s="6">
        <f>RTD("market.rtd",,$E$3,$C$3,$C16,R$5)</f>
        <v>175.04</v>
      </c>
      <c r="S16" t="str">
        <f>RTD("market.rtd",,$E$3,$C$3,$C16,S$5)</f>
        <v/>
      </c>
      <c r="U16" s="8">
        <f>RTD("market.rtd",,$E$3,$C$3,"TradingDay",$B16)</f>
        <v>45394.395833333336</v>
      </c>
    </row>
    <row r="17" spans="2:21" x14ac:dyDescent="0.25">
      <c r="B17" s="5">
        <v>12</v>
      </c>
      <c r="C17" s="8">
        <f>RTD("market.rtd",,$E$3,$C$3,$B17,"Date")</f>
        <v>45393.395833333336</v>
      </c>
      <c r="D17" s="6">
        <f>RTD("market.rtd",,$E$3,$C$3,$C17,D$5)</f>
        <v>168.34</v>
      </c>
      <c r="E17" s="6">
        <f>RTD("market.rtd",,$E$3,$C$3,$C17,E$5)</f>
        <v>168.16</v>
      </c>
      <c r="F17" s="6">
        <f>RTD("market.rtd",,$E$3,$C$3,$C17,F$5)</f>
        <v>175.46</v>
      </c>
      <c r="G17" s="6">
        <f>RTD("market.rtd",,$E$3,$C$3,$C17,G$5)</f>
        <v>175.04</v>
      </c>
      <c r="H17" s="4">
        <f>RTD("market.rtd",,$E$3,$C$3,$C17,H$5)</f>
        <v>91070300</v>
      </c>
      <c r="I17" s="6">
        <f>RTD("market.rtd",,$E$3,$C$3,$C17,I$5)</f>
        <v>175.04</v>
      </c>
      <c r="J17" s="6">
        <f>RTD("market.rtd",,$E$3,$C$3,$C17,J$5)</f>
        <v>7.2599999999999909</v>
      </c>
      <c r="K17" s="7">
        <f>RTD("market.rtd",,$E$3,$C$3,$C17,K$5)</f>
        <v>4.3270950053641677E-2</v>
      </c>
      <c r="M17" s="6">
        <f>RTD("market.rtd",,$E$3,$C$3,$C17,M$5)</f>
        <v>168.8</v>
      </c>
      <c r="N17" s="6">
        <f>RTD("market.rtd",,$E$3,$C$3,$C17,N$5)</f>
        <v>167.11</v>
      </c>
      <c r="O17" s="6">
        <f>RTD("market.rtd",,$E$3,$C$3,$C17,O$5)</f>
        <v>169.09</v>
      </c>
      <c r="P17" s="6">
        <f>RTD("market.rtd",,$E$3,$C$3,$C17,P$5)</f>
        <v>167.78</v>
      </c>
      <c r="Q17" s="4">
        <f>RTD("market.rtd",,$E$3,$C$3,$C17,Q$5)</f>
        <v>49709300</v>
      </c>
      <c r="R17" s="6">
        <f>RTD("market.rtd",,$E$3,$C$3,$C17,R$5)</f>
        <v>167.78</v>
      </c>
      <c r="S17" t="str">
        <f>RTD("market.rtd",,$E$3,$C$3,$C17,S$5)</f>
        <v/>
      </c>
      <c r="U17" s="8">
        <f>RTD("market.rtd",,$E$3,$C$3,"TradingDay",$B17)</f>
        <v>45393.395833333336</v>
      </c>
    </row>
    <row r="18" spans="2:21" x14ac:dyDescent="0.25">
      <c r="B18" s="5">
        <v>13</v>
      </c>
      <c r="C18" s="8">
        <f>RTD("market.rtd",,$E$3,$C$3,$B18,"Date")</f>
        <v>45392.395833333336</v>
      </c>
      <c r="D18" s="6">
        <f>RTD("market.rtd",,$E$3,$C$3,$C18,D$5)</f>
        <v>168.8</v>
      </c>
      <c r="E18" s="6">
        <f>RTD("market.rtd",,$E$3,$C$3,$C18,E$5)</f>
        <v>167.11</v>
      </c>
      <c r="F18" s="6">
        <f>RTD("market.rtd",,$E$3,$C$3,$C18,F$5)</f>
        <v>169.09</v>
      </c>
      <c r="G18" s="6">
        <f>RTD("market.rtd",,$E$3,$C$3,$C18,G$5)</f>
        <v>167.78</v>
      </c>
      <c r="H18" s="4">
        <f>RTD("market.rtd",,$E$3,$C$3,$C18,H$5)</f>
        <v>49709300</v>
      </c>
      <c r="I18" s="6">
        <f>RTD("market.rtd",,$E$3,$C$3,$C18,I$5)</f>
        <v>167.78</v>
      </c>
      <c r="J18" s="6">
        <f>RTD("market.rtd",,$E$3,$C$3,$C18,J$5)</f>
        <v>-1.8899999999999864</v>
      </c>
      <c r="K18" s="7">
        <f>RTD("market.rtd",,$E$3,$C$3,$C18,K$5)</f>
        <v>-1.1139270348323183E-2</v>
      </c>
      <c r="M18" s="6">
        <f>RTD("market.rtd",,$E$3,$C$3,$C18,M$5)</f>
        <v>168.7</v>
      </c>
      <c r="N18" s="6">
        <f>RTD("market.rtd",,$E$3,$C$3,$C18,N$5)</f>
        <v>168.35</v>
      </c>
      <c r="O18" s="6">
        <f>RTD("market.rtd",,$E$3,$C$3,$C18,O$5)</f>
        <v>170.08</v>
      </c>
      <c r="P18" s="6">
        <f>RTD("market.rtd",,$E$3,$C$3,$C18,P$5)</f>
        <v>169.67</v>
      </c>
      <c r="Q18" s="4">
        <f>RTD("market.rtd",,$E$3,$C$3,$C18,Q$5)</f>
        <v>42451200</v>
      </c>
      <c r="R18" s="6">
        <f>RTD("market.rtd",,$E$3,$C$3,$C18,R$5)</f>
        <v>169.67</v>
      </c>
      <c r="S18" t="str">
        <f>RTD("market.rtd",,$E$3,$C$3,$C18,S$5)</f>
        <v/>
      </c>
      <c r="U18" s="8">
        <f>RTD("market.rtd",,$E$3,$C$3,"TradingDay",$B18)</f>
        <v>45392.395833333336</v>
      </c>
    </row>
    <row r="19" spans="2:21" x14ac:dyDescent="0.25">
      <c r="B19" s="5">
        <v>14</v>
      </c>
      <c r="C19" s="8">
        <f>RTD("market.rtd",,$E$3,$C$3,$B19,"Date")</f>
        <v>45391.395833333336</v>
      </c>
      <c r="D19" s="6">
        <f>RTD("market.rtd",,$E$3,$C$3,$C19,D$5)</f>
        <v>168.7</v>
      </c>
      <c r="E19" s="6">
        <f>RTD("market.rtd",,$E$3,$C$3,$C19,E$5)</f>
        <v>168.35</v>
      </c>
      <c r="F19" s="6">
        <f>RTD("market.rtd",,$E$3,$C$3,$C19,F$5)</f>
        <v>170.08</v>
      </c>
      <c r="G19" s="6">
        <f>RTD("market.rtd",,$E$3,$C$3,$C19,G$5)</f>
        <v>169.67</v>
      </c>
      <c r="H19" s="4">
        <f>RTD("market.rtd",,$E$3,$C$3,$C19,H$5)</f>
        <v>42451200</v>
      </c>
      <c r="I19" s="6">
        <f>RTD("market.rtd",,$E$3,$C$3,$C19,I$5)</f>
        <v>169.67</v>
      </c>
      <c r="J19" s="6">
        <f>RTD("market.rtd",,$E$3,$C$3,$C19,J$5)</f>
        <v>1.2199999999999989</v>
      </c>
      <c r="K19" s="7">
        <f>RTD("market.rtd",,$E$3,$C$3,$C19,K$5)</f>
        <v>7.2425051944196017E-3</v>
      </c>
      <c r="M19" s="6">
        <f>RTD("market.rtd",,$E$3,$C$3,$C19,M$5)</f>
        <v>169.03</v>
      </c>
      <c r="N19" s="6">
        <f>RTD("market.rtd",,$E$3,$C$3,$C19,N$5)</f>
        <v>168.24</v>
      </c>
      <c r="O19" s="6">
        <f>RTD("market.rtd",,$E$3,$C$3,$C19,O$5)</f>
        <v>169.2</v>
      </c>
      <c r="P19" s="6">
        <f>RTD("market.rtd",,$E$3,$C$3,$C19,P$5)</f>
        <v>168.45</v>
      </c>
      <c r="Q19" s="4">
        <f>RTD("market.rtd",,$E$3,$C$3,$C19,Q$5)</f>
        <v>37425500</v>
      </c>
      <c r="R19" s="6">
        <f>RTD("market.rtd",,$E$3,$C$3,$C19,R$5)</f>
        <v>168.45</v>
      </c>
      <c r="S19" t="str">
        <f>RTD("market.rtd",,$E$3,$C$3,$C19,S$5)</f>
        <v/>
      </c>
      <c r="U19" s="8">
        <f>RTD("market.rtd",,$E$3,$C$3,"TradingDay",$B19)</f>
        <v>45391.395833333336</v>
      </c>
    </row>
    <row r="20" spans="2:21" x14ac:dyDescent="0.25">
      <c r="B20" s="5">
        <v>15</v>
      </c>
      <c r="C20" s="8">
        <f>RTD("market.rtd",,$E$3,$C$3,$B20,"Date")</f>
        <v>45390.395833333336</v>
      </c>
      <c r="D20" s="6">
        <f>RTD("market.rtd",,$E$3,$C$3,$C20,D$5)</f>
        <v>169.03</v>
      </c>
      <c r="E20" s="6">
        <f>RTD("market.rtd",,$E$3,$C$3,$C20,E$5)</f>
        <v>168.24</v>
      </c>
      <c r="F20" s="6">
        <f>RTD("market.rtd",,$E$3,$C$3,$C20,F$5)</f>
        <v>169.2</v>
      </c>
      <c r="G20" s="6">
        <f>RTD("market.rtd",,$E$3,$C$3,$C20,G$5)</f>
        <v>168.45</v>
      </c>
      <c r="H20" s="4">
        <f>RTD("market.rtd",,$E$3,$C$3,$C20,H$5)</f>
        <v>37425500</v>
      </c>
      <c r="I20" s="6">
        <f>RTD("market.rtd",,$E$3,$C$3,$C20,I$5)</f>
        <v>168.45</v>
      </c>
      <c r="J20" s="6">
        <f>RTD("market.rtd",,$E$3,$C$3,$C20,J$5)</f>
        <v>-1.1300000000000239</v>
      </c>
      <c r="K20" s="7">
        <f>RTD("market.rtd",,$E$3,$C$3,$C20,K$5)</f>
        <v>-6.6635216417031407E-3</v>
      </c>
      <c r="M20" s="6">
        <f>RTD("market.rtd",,$E$3,$C$3,$C20,M$5)</f>
        <v>169.59</v>
      </c>
      <c r="N20" s="6">
        <f>RTD("market.rtd",,$E$3,$C$3,$C20,N$5)</f>
        <v>168.95</v>
      </c>
      <c r="O20" s="6">
        <f>RTD("market.rtd",,$E$3,$C$3,$C20,O$5)</f>
        <v>170.39</v>
      </c>
      <c r="P20" s="6">
        <f>RTD("market.rtd",,$E$3,$C$3,$C20,P$5)</f>
        <v>169.58</v>
      </c>
      <c r="Q20" s="4">
        <f>RTD("market.rtd",,$E$3,$C$3,$C20,Q$5)</f>
        <v>42055200</v>
      </c>
      <c r="R20" s="6">
        <f>RTD("market.rtd",,$E$3,$C$3,$C20,R$5)</f>
        <v>169.58</v>
      </c>
      <c r="S20" t="str">
        <f>RTD("market.rtd",,$E$3,$C$3,$C20,S$5)</f>
        <v/>
      </c>
      <c r="U20" s="8">
        <f>RTD("market.rtd",,$E$3,$C$3,"TradingDay",$B20)</f>
        <v>45390.395833333336</v>
      </c>
    </row>
    <row r="21" spans="2:21" x14ac:dyDescent="0.25">
      <c r="B21" s="5">
        <v>16</v>
      </c>
      <c r="C21" s="8">
        <f>RTD("market.rtd",,$E$3,$C$3,$B21,"Date")</f>
        <v>45387.395833333336</v>
      </c>
      <c r="D21" s="6">
        <f>RTD("market.rtd",,$E$3,$C$3,$C21,D$5)</f>
        <v>169.59</v>
      </c>
      <c r="E21" s="6">
        <f>RTD("market.rtd",,$E$3,$C$3,$C21,E$5)</f>
        <v>168.95</v>
      </c>
      <c r="F21" s="6">
        <f>RTD("market.rtd",,$E$3,$C$3,$C21,F$5)</f>
        <v>170.39</v>
      </c>
      <c r="G21" s="6">
        <f>RTD("market.rtd",,$E$3,$C$3,$C21,G$5)</f>
        <v>169.58</v>
      </c>
      <c r="H21" s="4">
        <f>RTD("market.rtd",,$E$3,$C$3,$C21,H$5)</f>
        <v>42055200</v>
      </c>
      <c r="I21" s="6">
        <f>RTD("market.rtd",,$E$3,$C$3,$C21,I$5)</f>
        <v>169.58</v>
      </c>
      <c r="J21" s="6">
        <f>RTD("market.rtd",,$E$3,$C$3,$C21,J$5)</f>
        <v>0.76000000000001933</v>
      </c>
      <c r="K21" s="7">
        <f>RTD("market.rtd",,$E$3,$C$3,$C21,K$5)</f>
        <v>4.5018362753228569E-3</v>
      </c>
      <c r="M21" s="6">
        <f>RTD("market.rtd",,$E$3,$C$3,$C21,M$5)</f>
        <v>170.29</v>
      </c>
      <c r="N21" s="6">
        <f>RTD("market.rtd",,$E$3,$C$3,$C21,N$5)</f>
        <v>168.82</v>
      </c>
      <c r="O21" s="6">
        <f>RTD("market.rtd",,$E$3,$C$3,$C21,O$5)</f>
        <v>171.92</v>
      </c>
      <c r="P21" s="6">
        <f>RTD("market.rtd",,$E$3,$C$3,$C21,P$5)</f>
        <v>168.82</v>
      </c>
      <c r="Q21" s="4">
        <f>RTD("market.rtd",,$E$3,$C$3,$C21,Q$5)</f>
        <v>53704400</v>
      </c>
      <c r="R21" s="6">
        <f>RTD("market.rtd",,$E$3,$C$3,$C21,R$5)</f>
        <v>168.82</v>
      </c>
      <c r="S21" t="str">
        <f>RTD("market.rtd",,$E$3,$C$3,$C21,S$5)</f>
        <v/>
      </c>
      <c r="U21" s="8">
        <f>RTD("market.rtd",,$E$3,$C$3,"TradingDay",$B21)</f>
        <v>45387.395833333336</v>
      </c>
    </row>
    <row r="22" spans="2:21" x14ac:dyDescent="0.25">
      <c r="B22" s="5">
        <v>17</v>
      </c>
      <c r="C22" s="8">
        <f>RTD("market.rtd",,$E$3,$C$3,$B22,"Date")</f>
        <v>45386.395833333336</v>
      </c>
      <c r="D22" s="6">
        <f>RTD("market.rtd",,$E$3,$C$3,$C22,D$5)</f>
        <v>170.29</v>
      </c>
      <c r="E22" s="6">
        <f>RTD("market.rtd",,$E$3,$C$3,$C22,E$5)</f>
        <v>168.82</v>
      </c>
      <c r="F22" s="6">
        <f>RTD("market.rtd",,$E$3,$C$3,$C22,F$5)</f>
        <v>171.92</v>
      </c>
      <c r="G22" s="6">
        <f>RTD("market.rtd",,$E$3,$C$3,$C22,G$5)</f>
        <v>168.82</v>
      </c>
      <c r="H22" s="4">
        <f>RTD("market.rtd",,$E$3,$C$3,$C22,H$5)</f>
        <v>53704400</v>
      </c>
      <c r="I22" s="6">
        <f>RTD("market.rtd",,$E$3,$C$3,$C22,I$5)</f>
        <v>168.82</v>
      </c>
      <c r="J22" s="6">
        <f>RTD("market.rtd",,$E$3,$C$3,$C22,J$5)</f>
        <v>-0.83000000000001251</v>
      </c>
      <c r="K22" s="7">
        <f>RTD("market.rtd",,$E$3,$C$3,$C22,K$5)</f>
        <v>-4.892425582080806E-3</v>
      </c>
      <c r="M22" s="6">
        <f>RTD("market.rtd",,$E$3,$C$3,$C22,M$5)</f>
        <v>168.79</v>
      </c>
      <c r="N22" s="6">
        <f>RTD("market.rtd",,$E$3,$C$3,$C22,N$5)</f>
        <v>168.58</v>
      </c>
      <c r="O22" s="6">
        <f>RTD("market.rtd",,$E$3,$C$3,$C22,O$5)</f>
        <v>170.68</v>
      </c>
      <c r="P22" s="6">
        <f>RTD("market.rtd",,$E$3,$C$3,$C22,P$5)</f>
        <v>169.65</v>
      </c>
      <c r="Q22" s="4">
        <f>RTD("market.rtd",,$E$3,$C$3,$C22,Q$5)</f>
        <v>47691700</v>
      </c>
      <c r="R22" s="6">
        <f>RTD("market.rtd",,$E$3,$C$3,$C22,R$5)</f>
        <v>169.65</v>
      </c>
      <c r="S22" t="str">
        <f>RTD("market.rtd",,$E$3,$C$3,$C22,S$5)</f>
        <v/>
      </c>
      <c r="U22" s="8">
        <f>RTD("market.rtd",,$E$3,$C$3,"TradingDay",$B22)</f>
        <v>45386.395833333336</v>
      </c>
    </row>
    <row r="23" spans="2:21" x14ac:dyDescent="0.25">
      <c r="B23" s="5">
        <v>18</v>
      </c>
      <c r="C23" s="8">
        <f>RTD("market.rtd",,$E$3,$C$3,$B23,"Date")</f>
        <v>45385.395833333336</v>
      </c>
      <c r="D23" s="6">
        <f>RTD("market.rtd",,$E$3,$C$3,$C23,D$5)</f>
        <v>168.79</v>
      </c>
      <c r="E23" s="6">
        <f>RTD("market.rtd",,$E$3,$C$3,$C23,E$5)</f>
        <v>168.58</v>
      </c>
      <c r="F23" s="6">
        <f>RTD("market.rtd",,$E$3,$C$3,$C23,F$5)</f>
        <v>170.68</v>
      </c>
      <c r="G23" s="6">
        <f>RTD("market.rtd",,$E$3,$C$3,$C23,G$5)</f>
        <v>169.65</v>
      </c>
      <c r="H23" s="4">
        <f>RTD("market.rtd",,$E$3,$C$3,$C23,H$5)</f>
        <v>47691700</v>
      </c>
      <c r="I23" s="6">
        <f>RTD("market.rtd",,$E$3,$C$3,$C23,I$5)</f>
        <v>169.65</v>
      </c>
      <c r="J23" s="6">
        <f>RTD("market.rtd",,$E$3,$C$3,$C23,J$5)</f>
        <v>0.81000000000000227</v>
      </c>
      <c r="K23" s="7">
        <f>RTD("market.rtd",,$E$3,$C$3,$C23,K$5)</f>
        <v>4.7974413646054703E-3</v>
      </c>
      <c r="M23" s="6">
        <f>RTD("market.rtd",,$E$3,$C$3,$C23,M$5)</f>
        <v>169.08</v>
      </c>
      <c r="N23" s="6">
        <f>RTD("market.rtd",,$E$3,$C$3,$C23,N$5)</f>
        <v>168.23</v>
      </c>
      <c r="O23" s="6">
        <f>RTD("market.rtd",,$E$3,$C$3,$C23,O$5)</f>
        <v>169.34</v>
      </c>
      <c r="P23" s="6">
        <f>RTD("market.rtd",,$E$3,$C$3,$C23,P$5)</f>
        <v>168.84</v>
      </c>
      <c r="Q23" s="4">
        <f>RTD("market.rtd",,$E$3,$C$3,$C23,Q$5)</f>
        <v>49329500</v>
      </c>
      <c r="R23" s="6">
        <f>RTD("market.rtd",,$E$3,$C$3,$C23,R$5)</f>
        <v>168.84</v>
      </c>
      <c r="S23" t="str">
        <f>RTD("market.rtd",,$E$3,$C$3,$C23,S$5)</f>
        <v/>
      </c>
      <c r="U23" s="8">
        <f>RTD("market.rtd",,$E$3,$C$3,"TradingDay",$B23)</f>
        <v>45385.395833333336</v>
      </c>
    </row>
    <row r="24" spans="2:21" x14ac:dyDescent="0.25">
      <c r="B24" s="5">
        <v>19</v>
      </c>
      <c r="C24" s="8">
        <f>RTD("market.rtd",,$E$3,$C$3,$B24,"Date")</f>
        <v>45384.395833333336</v>
      </c>
      <c r="D24" s="6">
        <f>RTD("market.rtd",,$E$3,$C$3,$C24,D$5)</f>
        <v>169.08</v>
      </c>
      <c r="E24" s="6">
        <f>RTD("market.rtd",,$E$3,$C$3,$C24,E$5)</f>
        <v>168.23</v>
      </c>
      <c r="F24" s="6">
        <f>RTD("market.rtd",,$E$3,$C$3,$C24,F$5)</f>
        <v>169.34</v>
      </c>
      <c r="G24" s="6">
        <f>RTD("market.rtd",,$E$3,$C$3,$C24,G$5)</f>
        <v>168.84</v>
      </c>
      <c r="H24" s="4">
        <f>RTD("market.rtd",,$E$3,$C$3,$C24,H$5)</f>
        <v>49329500</v>
      </c>
      <c r="I24" s="6">
        <f>RTD("market.rtd",,$E$3,$C$3,$C24,I$5)</f>
        <v>168.84</v>
      </c>
      <c r="J24" s="6">
        <f>RTD("market.rtd",,$E$3,$C$3,$C24,J$5)</f>
        <v>-1.1899999999999977</v>
      </c>
      <c r="K24" s="7">
        <f>RTD("market.rtd",,$E$3,$C$3,$C24,K$5)</f>
        <v>-6.9987649238369976E-3</v>
      </c>
      <c r="M24" s="6">
        <f>RTD("market.rtd",,$E$3,$C$3,$C24,M$5)</f>
        <v>171.19</v>
      </c>
      <c r="N24" s="6">
        <f>RTD("market.rtd",,$E$3,$C$3,$C24,N$5)</f>
        <v>169.48</v>
      </c>
      <c r="O24" s="6">
        <f>RTD("market.rtd",,$E$3,$C$3,$C24,O$5)</f>
        <v>171.25</v>
      </c>
      <c r="P24" s="6">
        <f>RTD("market.rtd",,$E$3,$C$3,$C24,P$5)</f>
        <v>170.03</v>
      </c>
      <c r="Q24" s="4">
        <f>RTD("market.rtd",,$E$3,$C$3,$C24,Q$5)</f>
        <v>46240500</v>
      </c>
      <c r="R24" s="6">
        <f>RTD("market.rtd",,$E$3,$C$3,$C24,R$5)</f>
        <v>170.03</v>
      </c>
      <c r="S24" t="str">
        <f>RTD("market.rtd",,$E$3,$C$3,$C24,S$5)</f>
        <v/>
      </c>
      <c r="U24" s="8">
        <f>RTD("market.rtd",,$E$3,$C$3,"TradingDay",$B24)</f>
        <v>45384.395833333336</v>
      </c>
    </row>
    <row r="25" spans="2:21" x14ac:dyDescent="0.25">
      <c r="B25" s="5">
        <v>20</v>
      </c>
      <c r="C25" s="8">
        <f>RTD("market.rtd",,$E$3,$C$3,$B25,"Date")</f>
        <v>45383.395833333336</v>
      </c>
      <c r="D25" s="6">
        <f>RTD("market.rtd",,$E$3,$C$3,$C25,D$5)</f>
        <v>171.19</v>
      </c>
      <c r="E25" s="6">
        <f>RTD("market.rtd",,$E$3,$C$3,$C25,E$5)</f>
        <v>169.48</v>
      </c>
      <c r="F25" s="6">
        <f>RTD("market.rtd",,$E$3,$C$3,$C25,F$5)</f>
        <v>171.25</v>
      </c>
      <c r="G25" s="6">
        <f>RTD("market.rtd",,$E$3,$C$3,$C25,G$5)</f>
        <v>170.03</v>
      </c>
      <c r="H25" s="4">
        <f>RTD("market.rtd",,$E$3,$C$3,$C25,H$5)</f>
        <v>46240500</v>
      </c>
      <c r="I25" s="6">
        <f>RTD("market.rtd",,$E$3,$C$3,$C25,I$5)</f>
        <v>170.03</v>
      </c>
      <c r="J25" s="6">
        <f>RTD("market.rtd",,$E$3,$C$3,$C25,J$5)</f>
        <v>-1.4499999999999886</v>
      </c>
      <c r="K25" s="7">
        <f>RTD("market.rtd",,$E$3,$C$3,$C25,K$5)</f>
        <v>-8.455796594354914E-3</v>
      </c>
      <c r="M25" s="6">
        <f>RTD("market.rtd",,$E$3,$C$3,$C25,M$5)</f>
        <v>171.75</v>
      </c>
      <c r="N25" s="6">
        <f>RTD("market.rtd",,$E$3,$C$3,$C25,N$5)</f>
        <v>170.51</v>
      </c>
      <c r="O25" s="6">
        <f>RTD("market.rtd",,$E$3,$C$3,$C25,O$5)</f>
        <v>172.23</v>
      </c>
      <c r="P25" s="6">
        <f>RTD("market.rtd",,$E$3,$C$3,$C25,P$5)</f>
        <v>171.48</v>
      </c>
      <c r="Q25" s="4">
        <f>RTD("market.rtd",,$E$3,$C$3,$C25,Q$5)</f>
        <v>65672700</v>
      </c>
      <c r="R25" s="6">
        <f>RTD("market.rtd",,$E$3,$C$3,$C25,R$5)</f>
        <v>171.48</v>
      </c>
      <c r="S25" t="str">
        <f>RTD("market.rtd",,$E$3,$C$3,$C25,S$5)</f>
        <v/>
      </c>
      <c r="U25" s="8">
        <f>RTD("market.rtd",,$E$3,$C$3,"TradingDay",$B25)</f>
        <v>45383.395833333336</v>
      </c>
    </row>
    <row r="30" spans="2:21" x14ac:dyDescent="0.25">
      <c r="C30" s="1" t="s">
        <v>23</v>
      </c>
    </row>
    <row r="31" spans="2:21" x14ac:dyDescent="0.25">
      <c r="C31" t="s">
        <v>36</v>
      </c>
    </row>
    <row r="32" spans="2:21" x14ac:dyDescent="0.25">
      <c r="C32" t="s">
        <v>37</v>
      </c>
    </row>
    <row r="33" spans="3:3" x14ac:dyDescent="0.25">
      <c r="C33" t="s">
        <v>38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3:Z8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5" sqref="B5"/>
    </sheetView>
  </sheetViews>
  <sheetFormatPr defaultRowHeight="15" x14ac:dyDescent="0.25"/>
  <cols>
    <col min="1" max="1" width="2.5703125" customWidth="1"/>
    <col min="2" max="2" width="7.5703125" bestFit="1" customWidth="1"/>
    <col min="3" max="3" width="9.85546875" customWidth="1"/>
    <col min="4" max="4" width="11" customWidth="1"/>
    <col min="5" max="9" width="7.5703125" bestFit="1" customWidth="1"/>
    <col min="10" max="10" width="16.28515625" bestFit="1" customWidth="1"/>
    <col min="11" max="11" width="8.85546875" bestFit="1" customWidth="1"/>
    <col min="12" max="12" width="10.5703125" bestFit="1" customWidth="1"/>
    <col min="13" max="13" width="19.42578125" bestFit="1" customWidth="1"/>
    <col min="14" max="14" width="11.140625" customWidth="1"/>
    <col min="15" max="15" width="10.7109375" bestFit="1" customWidth="1"/>
    <col min="16" max="16" width="9.85546875" bestFit="1" customWidth="1"/>
    <col min="17" max="17" width="9" bestFit="1" customWidth="1"/>
    <col min="18" max="18" width="8.5703125" bestFit="1" customWidth="1"/>
    <col min="19" max="19" width="9.85546875" bestFit="1" customWidth="1"/>
    <col min="20" max="20" width="12.85546875" bestFit="1" customWidth="1"/>
    <col min="21" max="21" width="12" bestFit="1" customWidth="1"/>
    <col min="22" max="22" width="12.28515625" bestFit="1" customWidth="1"/>
    <col min="23" max="23" width="16" bestFit="1" customWidth="1"/>
    <col min="24" max="24" width="16.140625" bestFit="1" customWidth="1"/>
    <col min="25" max="25" width="19" bestFit="1" customWidth="1"/>
    <col min="26" max="26" width="19.28515625" bestFit="1" customWidth="1"/>
  </cols>
  <sheetData>
    <row r="3" spans="2:26" x14ac:dyDescent="0.25">
      <c r="B3" t="s">
        <v>0</v>
      </c>
      <c r="C3" t="s">
        <v>6</v>
      </c>
      <c r="D3" t="s">
        <v>24</v>
      </c>
      <c r="E3" t="s">
        <v>7</v>
      </c>
      <c r="F3" t="s">
        <v>9</v>
      </c>
      <c r="G3" t="s">
        <v>8</v>
      </c>
      <c r="H3" t="s">
        <v>10</v>
      </c>
      <c r="I3" t="s">
        <v>13</v>
      </c>
      <c r="J3" t="s">
        <v>25</v>
      </c>
      <c r="K3" t="s">
        <v>12</v>
      </c>
      <c r="L3" t="s">
        <v>26</v>
      </c>
      <c r="M3" t="s">
        <v>27</v>
      </c>
      <c r="N3" t="s">
        <v>11</v>
      </c>
      <c r="O3" t="s">
        <v>28</v>
      </c>
      <c r="P3" t="s">
        <v>15</v>
      </c>
      <c r="Q3" t="s">
        <v>17</v>
      </c>
      <c r="R3" t="s">
        <v>16</v>
      </c>
      <c r="S3" t="s">
        <v>18</v>
      </c>
      <c r="T3" t="s">
        <v>20</v>
      </c>
      <c r="U3" t="s">
        <v>19</v>
      </c>
      <c r="V3" t="s">
        <v>29</v>
      </c>
      <c r="W3" t="s">
        <v>21</v>
      </c>
      <c r="X3" t="s">
        <v>30</v>
      </c>
      <c r="Y3" t="s">
        <v>31</v>
      </c>
      <c r="Z3" t="s">
        <v>32</v>
      </c>
    </row>
    <row r="4" spans="2:26" x14ac:dyDescent="0.25">
      <c r="B4" s="9" t="s">
        <v>4</v>
      </c>
      <c r="C4" s="10"/>
      <c r="D4" s="11">
        <f>RTD("market.rtd",,"YahooFinanceHistoricalPrices",Table4[[#This Row],[Symbol]],Table4[[#This Row],[Date]],"Date")</f>
        <v>45408.395833333336</v>
      </c>
      <c r="E4" s="6">
        <f>RTD("market.rtd",,"YahooFinanceHistoricalPrices",Table4[[#This Row],[Symbol]],Table4[[#This Row],[Date]],"Open")</f>
        <v>169.88</v>
      </c>
      <c r="F4" s="6">
        <f>RTD("market.rtd",,"YahooFinanceHistoricalPrices",Table4[[#This Row],[Symbol]],Table4[[#This Row],[Date]],"High")</f>
        <v>171.34</v>
      </c>
      <c r="G4" s="6">
        <f>RTD("market.rtd",,"YahooFinanceHistoricalPrices",Table4[[#This Row],[Symbol]],Table4[[#This Row],[Date]],"Low")</f>
        <v>169.18</v>
      </c>
      <c r="H4" s="6">
        <f>RTD("market.rtd",,"YahooFinanceHistoricalPrices",Table4[[#This Row],[Symbol]],Table4[[#This Row],[Date]],"Close")</f>
        <v>169.3</v>
      </c>
      <c r="I4" s="12">
        <f>RTD("market.rtd",,"YahooFinanceHistoricalPrices",Table4[[#This Row],[Symbol]],Table4[[#This Row],[Date]],"Change")</f>
        <v>-0.58999999999997499</v>
      </c>
      <c r="J4" s="7">
        <f>RTD("market.rtd",,"YahooFinanceHistoricalPrices",Table4[[#This Row],[Symbol]],Table4[[#This Row],[Date]],"ChangeInPercent")</f>
        <v>-3.4728353640589571E-3</v>
      </c>
      <c r="K4" s="6">
        <f>RTD("market.rtd",,"YahooFinanceHistoricalPrices",Table4[[#This Row],[Symbol]],Table4[[#This Row],[Date]],"AdjClose")</f>
        <v>169.3</v>
      </c>
      <c r="L4" s="12">
        <f>RTD("market.rtd",,"YahooFinanceHistoricalPrices",Table4[[#This Row],[Symbol]],Table4[[#This Row],[Date]],"AdjChange")</f>
        <v>-0.58999999999997499</v>
      </c>
      <c r="M4" s="7">
        <f>RTD("market.rtd",,"YahooFinanceHistoricalPrices",Table4[[#This Row],[Symbol]],Table4[[#This Row],[Date]],"AdjChangeInPercent")</f>
        <v>-3.4728353640589571E-3</v>
      </c>
      <c r="N4" s="4">
        <f>RTD("market.rtd",,"YahooFinanceHistoricalPrices",Table4[[#This Row],[Symbol]],Table4[[#This Row],[Date]],"Volume")</f>
        <v>44525100</v>
      </c>
      <c r="O4" s="11">
        <f>RTD("market.rtd",,"YahooFinanceHistoricalPrices",Table4[[#This Row],[Symbol]],Table4[[#This Row],[Date]],"PrevDate")</f>
        <v>45407.395833333336</v>
      </c>
      <c r="P4" s="6">
        <f>RTD("market.rtd",,"YahooFinanceHistoricalPrices",Table4[[#This Row],[Symbol]],Table4[[#This Row],[Date]],"PrevOpen")</f>
        <v>169.53</v>
      </c>
      <c r="Q4" s="6">
        <f>RTD("market.rtd",,"YahooFinanceHistoricalPrices",Table4[[#This Row],[Symbol]],Table4[[#This Row],[Date]],"PrevHigh")</f>
        <v>170.61</v>
      </c>
      <c r="R4" s="6">
        <f>RTD("market.rtd",,"YahooFinanceHistoricalPrices",Table4[[#This Row],[Symbol]],Table4[[#This Row],[Date]],"PrevLow")</f>
        <v>168.15</v>
      </c>
      <c r="S4" s="6">
        <f>RTD("market.rtd",,"YahooFinanceHistoricalPrices",Table4[[#This Row],[Symbol]],Table4[[#This Row],[Date]],"PrevClose")</f>
        <v>169.89</v>
      </c>
      <c r="T4" s="6">
        <f>RTD("market.rtd",,"YahooFinanceHistoricalPrices",Table4[[#This Row],[Symbol]],Table4[[#This Row],[Date]],"PrevAdjClose")</f>
        <v>169.89</v>
      </c>
      <c r="U4" s="4">
        <f>RTD("market.rtd",,"YahooFinanceHistoricalPrices",Table4[[#This Row],[Symbol]],Table4[[#This Row],[Date]],"PrevVolume")</f>
        <v>50558300</v>
      </c>
      <c r="V4">
        <f>RTD("market.rtd",,"YahooFinanceHistoricalPrices",Table4[[#This Row],[Symbol]],Table4[[#This Row],[Date]],"rtd_LastError")</f>
        <v>0</v>
      </c>
      <c r="W4" t="str">
        <f>RTD("market.rtd",,"YahooFinanceHistoricalPrices",Table4[[#This Row],[Symbol]],Table4[[#This Row],[Date]],"rtd_LastMessage")</f>
        <v/>
      </c>
      <c r="X4" s="13">
        <f>RTD("market.rtd",,"YahooFinanceHistoricalPrices",Table4[[#This Row],[Symbol]],Table4[[#This Row],[Date]],"rtd_LastUpdate")</f>
        <v>45410.58386835648</v>
      </c>
      <c r="Y4" s="11">
        <f>RTD("market.rtd",,"YahooFinanceHistoricalPrices",Table4[[#This Row],[Symbol]],Table4[[#This Row],[Date]],"rtd_LastUpdateDate")</f>
        <v>45410</v>
      </c>
      <c r="Z4" s="14">
        <f>RTD("market.rtd",,"YahooFinanceHistoricalPrices",Table4[[#This Row],[Symbol]],Table4[[#This Row],[Date]],"rtd_LastUpdateTime")</f>
        <v>0.5838683564814815</v>
      </c>
    </row>
    <row r="5" spans="2:26" x14ac:dyDescent="0.25">
      <c r="B5" s="9" t="s">
        <v>40</v>
      </c>
      <c r="C5" s="10"/>
      <c r="D5" s="11">
        <f>RTD("market.rtd",,"YahooFinanceHistoricalPrices",Table4[[#This Row],[Symbol]],Table4[[#This Row],[Date]],"Date")</f>
        <v>45408.395833333336</v>
      </c>
      <c r="E5" s="6">
        <f>RTD("market.rtd",,"YahooFinanceHistoricalPrices",Table4[[#This Row],[Symbol]],Table4[[#This Row],[Date]],"Open")</f>
        <v>441.46</v>
      </c>
      <c r="F5" s="6">
        <f>RTD("market.rtd",,"YahooFinanceHistoricalPrices",Table4[[#This Row],[Symbol]],Table4[[#This Row],[Date]],"High")</f>
        <v>446.44</v>
      </c>
      <c r="G5" s="6">
        <f>RTD("market.rtd",,"YahooFinanceHistoricalPrices",Table4[[#This Row],[Symbol]],Table4[[#This Row],[Date]],"Low")</f>
        <v>431.96</v>
      </c>
      <c r="H5" s="6">
        <f>RTD("market.rtd",,"YahooFinanceHistoricalPrices",Table4[[#This Row],[Symbol]],Table4[[#This Row],[Date]],"Close")</f>
        <v>443.29</v>
      </c>
      <c r="I5" s="12">
        <f>RTD("market.rtd",,"YahooFinanceHistoricalPrices",Table4[[#This Row],[Symbol]],Table4[[#This Row],[Date]],"Change")</f>
        <v>1.910000000000025</v>
      </c>
      <c r="J5" s="7">
        <f>RTD("market.rtd",,"YahooFinanceHistoricalPrices",Table4[[#This Row],[Symbol]],Table4[[#This Row],[Date]],"ChangeInPercent")</f>
        <v>4.3273369885359347E-3</v>
      </c>
      <c r="K5" s="6">
        <f>RTD("market.rtd",,"YahooFinanceHistoricalPrices",Table4[[#This Row],[Symbol]],Table4[[#This Row],[Date]],"AdjClose")</f>
        <v>443.29</v>
      </c>
      <c r="L5" s="12">
        <f>RTD("market.rtd",,"YahooFinanceHistoricalPrices",Table4[[#This Row],[Symbol]],Table4[[#This Row],[Date]],"AdjChange")</f>
        <v>1.910000000000025</v>
      </c>
      <c r="M5" s="7">
        <f>RTD("market.rtd",,"YahooFinanceHistoricalPrices",Table4[[#This Row],[Symbol]],Table4[[#This Row],[Date]],"AdjChangeInPercent")</f>
        <v>4.3273369885359347E-3</v>
      </c>
      <c r="N5" s="4">
        <f>RTD("market.rtd",,"YahooFinanceHistoricalPrices",Table4[[#This Row],[Symbol]],Table4[[#This Row],[Date]],"Volume")</f>
        <v>31925900</v>
      </c>
      <c r="O5" s="11">
        <f>RTD("market.rtd",,"YahooFinanceHistoricalPrices",Table4[[#This Row],[Symbol]],Table4[[#This Row],[Date]],"PrevDate")</f>
        <v>45407.395833333336</v>
      </c>
      <c r="P5" s="6">
        <f>RTD("market.rtd",,"YahooFinanceHistoricalPrices",Table4[[#This Row],[Symbol]],Table4[[#This Row],[Date]],"PrevOpen")</f>
        <v>421.4</v>
      </c>
      <c r="Q5" s="6">
        <f>RTD("market.rtd",,"YahooFinanceHistoricalPrices",Table4[[#This Row],[Symbol]],Table4[[#This Row],[Date]],"PrevHigh")</f>
        <v>445.77</v>
      </c>
      <c r="R5" s="6">
        <f>RTD("market.rtd",,"YahooFinanceHistoricalPrices",Table4[[#This Row],[Symbol]],Table4[[#This Row],[Date]],"PrevLow")</f>
        <v>414.5</v>
      </c>
      <c r="S5" s="6">
        <f>RTD("market.rtd",,"YahooFinanceHistoricalPrices",Table4[[#This Row],[Symbol]],Table4[[#This Row],[Date]],"PrevClose")</f>
        <v>441.38</v>
      </c>
      <c r="T5" s="6">
        <f>RTD("market.rtd",,"YahooFinanceHistoricalPrices",Table4[[#This Row],[Symbol]],Table4[[#This Row],[Date]],"PrevAdjClose")</f>
        <v>441.38</v>
      </c>
      <c r="U5" s="4">
        <f>RTD("market.rtd",,"YahooFinanceHistoricalPrices",Table4[[#This Row],[Symbol]],Table4[[#This Row],[Date]],"PrevVolume")</f>
        <v>82890700</v>
      </c>
      <c r="V5">
        <f>RTD("market.rtd",,"YahooFinanceHistoricalPrices",Table4[[#This Row],[Symbol]],Table4[[#This Row],[Date]],"rtd_LastError")</f>
        <v>0</v>
      </c>
      <c r="W5" t="str">
        <f>RTD("market.rtd",,"YahooFinanceHistoricalPrices",Table4[[#This Row],[Symbol]],Table4[[#This Row],[Date]],"rtd_LastMessage")</f>
        <v/>
      </c>
      <c r="X5" s="13">
        <f>RTD("market.rtd",,"YahooFinanceHistoricalPrices",Table4[[#This Row],[Symbol]],Table4[[#This Row],[Date]],"rtd_LastUpdate")</f>
        <v>45410.583892708331</v>
      </c>
      <c r="Y5" s="11">
        <f>RTD("market.rtd",,"YahooFinanceHistoricalPrices",Table4[[#This Row],[Symbol]],Table4[[#This Row],[Date]],"rtd_LastUpdateDate")</f>
        <v>45410</v>
      </c>
      <c r="Z5" s="14">
        <f>RTD("market.rtd",,"YahooFinanceHistoricalPrices",Table4[[#This Row],[Symbol]],Table4[[#This Row],[Date]],"rtd_LastUpdateTime")</f>
        <v>0.58389270833333329</v>
      </c>
    </row>
    <row r="6" spans="2:26" x14ac:dyDescent="0.25">
      <c r="B6" s="9" t="s">
        <v>33</v>
      </c>
      <c r="C6" s="10"/>
      <c r="D6" s="11">
        <f>RTD("market.rtd",,"YahooFinanceHistoricalPrices",Table4[[#This Row],[Symbol]],Table4[[#This Row],[Date]],"Date")</f>
        <v>45408.395833333336</v>
      </c>
      <c r="E6" s="6">
        <f>RTD("market.rtd",,"YahooFinanceHistoricalPrices",Table4[[#This Row],[Symbol]],Table4[[#This Row],[Date]],"Open")</f>
        <v>175.99</v>
      </c>
      <c r="F6" s="6">
        <f>RTD("market.rtd",,"YahooFinanceHistoricalPrices",Table4[[#This Row],[Symbol]],Table4[[#This Row],[Date]],"High")</f>
        <v>176.42</v>
      </c>
      <c r="G6" s="6">
        <f>RTD("market.rtd",,"YahooFinanceHistoricalPrices",Table4[[#This Row],[Symbol]],Table4[[#This Row],[Date]],"Low")</f>
        <v>171.4</v>
      </c>
      <c r="H6" s="6">
        <f>RTD("market.rtd",,"YahooFinanceHistoricalPrices",Table4[[#This Row],[Symbol]],Table4[[#This Row],[Date]],"Close")</f>
        <v>173.69</v>
      </c>
      <c r="I6" s="12">
        <f>RTD("market.rtd",,"YahooFinanceHistoricalPrices",Table4[[#This Row],[Symbol]],Table4[[#This Row],[Date]],"Change")</f>
        <v>15.740000000000009</v>
      </c>
      <c r="J6" s="7">
        <f>RTD("market.rtd",,"YahooFinanceHistoricalPrices",Table4[[#This Row],[Symbol]],Table4[[#This Row],[Date]],"ChangeInPercent")</f>
        <v>9.9651788540677577E-2</v>
      </c>
      <c r="K6" s="6">
        <f>RTD("market.rtd",,"YahooFinanceHistoricalPrices",Table4[[#This Row],[Symbol]],Table4[[#This Row],[Date]],"AdjClose")</f>
        <v>173.69</v>
      </c>
      <c r="L6" s="12">
        <f>RTD("market.rtd",,"YahooFinanceHistoricalPrices",Table4[[#This Row],[Symbol]],Table4[[#This Row],[Date]],"AdjChange")</f>
        <v>15.740000000000009</v>
      </c>
      <c r="M6" s="7">
        <f>RTD("market.rtd",,"YahooFinanceHistoricalPrices",Table4[[#This Row],[Symbol]],Table4[[#This Row],[Date]],"AdjChangeInPercent")</f>
        <v>9.9651788540677577E-2</v>
      </c>
      <c r="N6" s="4">
        <f>RTD("market.rtd",,"YahooFinanceHistoricalPrices",Table4[[#This Row],[Symbol]],Table4[[#This Row],[Date]],"Volume")</f>
        <v>55186700</v>
      </c>
      <c r="O6" s="11">
        <f>RTD("market.rtd",,"YahooFinanceHistoricalPrices",Table4[[#This Row],[Symbol]],Table4[[#This Row],[Date]],"PrevDate")</f>
        <v>45407.395833333336</v>
      </c>
      <c r="P6" s="6">
        <f>RTD("market.rtd",,"YahooFinanceHistoricalPrices",Table4[[#This Row],[Symbol]],Table4[[#This Row],[Date]],"PrevOpen")</f>
        <v>153.36000000000001</v>
      </c>
      <c r="Q6" s="6">
        <f>RTD("market.rtd",,"YahooFinanceHistoricalPrices",Table4[[#This Row],[Symbol]],Table4[[#This Row],[Date]],"PrevHigh")</f>
        <v>158.28</v>
      </c>
      <c r="R6" s="6">
        <f>RTD("market.rtd",,"YahooFinanceHistoricalPrices",Table4[[#This Row],[Symbol]],Table4[[#This Row],[Date]],"PrevLow")</f>
        <v>152.768</v>
      </c>
      <c r="S6" s="6">
        <f>RTD("market.rtd",,"YahooFinanceHistoricalPrices",Table4[[#This Row],[Symbol]],Table4[[#This Row],[Date]],"PrevClose")</f>
        <v>157.94999999999999</v>
      </c>
      <c r="T6" s="6">
        <f>RTD("market.rtd",,"YahooFinanceHistoricalPrices",Table4[[#This Row],[Symbol]],Table4[[#This Row],[Date]],"PrevAdjClose")</f>
        <v>157.94999999999999</v>
      </c>
      <c r="U6" s="4">
        <f>RTD("market.rtd",,"YahooFinanceHistoricalPrices",Table4[[#This Row],[Symbol]],Table4[[#This Row],[Date]],"PrevVolume")</f>
        <v>36197800</v>
      </c>
      <c r="V6">
        <f>RTD("market.rtd",,"YahooFinanceHistoricalPrices",Table4[[#This Row],[Symbol]],Table4[[#This Row],[Date]],"rtd_LastError")</f>
        <v>0</v>
      </c>
      <c r="W6" t="str">
        <f>RTD("market.rtd",,"YahooFinanceHistoricalPrices",Table4[[#This Row],[Symbol]],Table4[[#This Row],[Date]],"rtd_LastMessage")</f>
        <v/>
      </c>
      <c r="X6" s="13">
        <f>RTD("market.rtd",,"YahooFinanceHistoricalPrices",Table4[[#This Row],[Symbol]],Table4[[#This Row],[Date]],"rtd_LastUpdate")</f>
        <v>45410.583900659723</v>
      </c>
      <c r="Y6" s="11">
        <f>RTD("market.rtd",,"YahooFinanceHistoricalPrices",Table4[[#This Row],[Symbol]],Table4[[#This Row],[Date]],"rtd_LastUpdateDate")</f>
        <v>45410</v>
      </c>
      <c r="Z6" s="14">
        <f>RTD("market.rtd",,"YahooFinanceHistoricalPrices",Table4[[#This Row],[Symbol]],Table4[[#This Row],[Date]],"rtd_LastUpdateTime")</f>
        <v>0.58390065972222227</v>
      </c>
    </row>
    <row r="7" spans="2:26" x14ac:dyDescent="0.25">
      <c r="B7" s="9" t="s">
        <v>34</v>
      </c>
      <c r="C7" s="10"/>
      <c r="D7" s="11">
        <f>RTD("market.rtd",,"YahooFinanceHistoricalPrices",Table4[[#This Row],[Symbol]],Table4[[#This Row],[Date]],"Date")</f>
        <v>45408.395833333336</v>
      </c>
      <c r="E7" s="6">
        <f>RTD("market.rtd",,"YahooFinanceHistoricalPrices",Table4[[#This Row],[Symbol]],Table4[[#This Row],[Date]],"Open")</f>
        <v>412.17</v>
      </c>
      <c r="F7" s="6">
        <f>RTD("market.rtd",,"YahooFinanceHistoricalPrices",Table4[[#This Row],[Symbol]],Table4[[#This Row],[Date]],"High")</f>
        <v>413</v>
      </c>
      <c r="G7" s="6">
        <f>RTD("market.rtd",,"YahooFinanceHistoricalPrices",Table4[[#This Row],[Symbol]],Table4[[#This Row],[Date]],"Low")</f>
        <v>405.76</v>
      </c>
      <c r="H7" s="6">
        <f>RTD("market.rtd",,"YahooFinanceHistoricalPrices",Table4[[#This Row],[Symbol]],Table4[[#This Row],[Date]],"Close")</f>
        <v>406.32</v>
      </c>
      <c r="I7" s="12">
        <f>RTD("market.rtd",,"YahooFinanceHistoricalPrices",Table4[[#This Row],[Symbol]],Table4[[#This Row],[Date]],"Change")</f>
        <v>7.2799999999999727</v>
      </c>
      <c r="J7" s="7">
        <f>RTD("market.rtd",,"YahooFinanceHistoricalPrices",Table4[[#This Row],[Symbol]],Table4[[#This Row],[Date]],"ChangeInPercent")</f>
        <v>1.8243785084202102E-2</v>
      </c>
      <c r="K7" s="6">
        <f>RTD("market.rtd",,"YahooFinanceHistoricalPrices",Table4[[#This Row],[Symbol]],Table4[[#This Row],[Date]],"AdjClose")</f>
        <v>406.32</v>
      </c>
      <c r="L7" s="12">
        <f>RTD("market.rtd",,"YahooFinanceHistoricalPrices",Table4[[#This Row],[Symbol]],Table4[[#This Row],[Date]],"AdjChange")</f>
        <v>7.2799999999999727</v>
      </c>
      <c r="M7" s="7">
        <f>RTD("market.rtd",,"YahooFinanceHistoricalPrices",Table4[[#This Row],[Symbol]],Table4[[#This Row],[Date]],"AdjChangeInPercent")</f>
        <v>1.8243785084202102E-2</v>
      </c>
      <c r="N7" s="4">
        <f>RTD("market.rtd",,"YahooFinanceHistoricalPrices",Table4[[#This Row],[Symbol]],Table4[[#This Row],[Date]],"Volume")</f>
        <v>29553600</v>
      </c>
      <c r="O7" s="11">
        <f>RTD("market.rtd",,"YahooFinanceHistoricalPrices",Table4[[#This Row],[Symbol]],Table4[[#This Row],[Date]],"PrevDate")</f>
        <v>45407.395833333336</v>
      </c>
      <c r="P7" s="6">
        <f>RTD("market.rtd",,"YahooFinanceHistoricalPrices",Table4[[#This Row],[Symbol]],Table4[[#This Row],[Date]],"PrevOpen")</f>
        <v>394.03</v>
      </c>
      <c r="Q7" s="6">
        <f>RTD("market.rtd",,"YahooFinanceHistoricalPrices",Table4[[#This Row],[Symbol]],Table4[[#This Row],[Date]],"PrevHigh")</f>
        <v>399.89</v>
      </c>
      <c r="R7" s="6">
        <f>RTD("market.rtd",,"YahooFinanceHistoricalPrices",Table4[[#This Row],[Symbol]],Table4[[#This Row],[Date]],"PrevLow")</f>
        <v>388.03</v>
      </c>
      <c r="S7" s="6">
        <f>RTD("market.rtd",,"YahooFinanceHistoricalPrices",Table4[[#This Row],[Symbol]],Table4[[#This Row],[Date]],"PrevClose")</f>
        <v>399.04</v>
      </c>
      <c r="T7" s="6">
        <f>RTD("market.rtd",,"YahooFinanceHistoricalPrices",Table4[[#This Row],[Symbol]],Table4[[#This Row],[Date]],"PrevAdjClose")</f>
        <v>399.04</v>
      </c>
      <c r="U7" s="4">
        <f>RTD("market.rtd",,"YahooFinanceHistoricalPrices",Table4[[#This Row],[Symbol]],Table4[[#This Row],[Date]],"PrevVolume")</f>
        <v>40586500</v>
      </c>
      <c r="V7">
        <f>RTD("market.rtd",,"YahooFinanceHistoricalPrices",Table4[[#This Row],[Symbol]],Table4[[#This Row],[Date]],"rtd_LastError")</f>
        <v>0</v>
      </c>
      <c r="W7" t="str">
        <f>RTD("market.rtd",,"YahooFinanceHistoricalPrices",Table4[[#This Row],[Symbol]],Table4[[#This Row],[Date]],"rtd_LastMessage")</f>
        <v/>
      </c>
      <c r="X7" s="13">
        <f>RTD("market.rtd",,"YahooFinanceHistoricalPrices",Table4[[#This Row],[Symbol]],Table4[[#This Row],[Date]],"rtd_LastUpdate")</f>
        <v>45410.583883333333</v>
      </c>
      <c r="Y7" s="11">
        <f>RTD("market.rtd",,"YahooFinanceHistoricalPrices",Table4[[#This Row],[Symbol]],Table4[[#This Row],[Date]],"rtd_LastUpdateDate")</f>
        <v>45410</v>
      </c>
      <c r="Z7" s="14">
        <f>RTD("market.rtd",,"YahooFinanceHistoricalPrices",Table4[[#This Row],[Symbol]],Table4[[#This Row],[Date]],"rtd_LastUpdateTime")</f>
        <v>0.58388333333333331</v>
      </c>
    </row>
    <row r="8" spans="2:26" x14ac:dyDescent="0.25">
      <c r="B8" s="9" t="s">
        <v>35</v>
      </c>
      <c r="C8" s="10"/>
      <c r="D8" s="11">
        <f>RTD("market.rtd",,"YahooFinanceHistoricalPrices",Table4[[#This Row],[Symbol]],Table4[[#This Row],[Date]],"Date")</f>
        <v>45408.395833333336</v>
      </c>
      <c r="E8" s="6">
        <f>RTD("market.rtd",,"YahooFinanceHistoricalPrices",Table4[[#This Row],[Symbol]],Table4[[#This Row],[Date]],"Open")</f>
        <v>117.04</v>
      </c>
      <c r="F8" s="6">
        <f>RTD("market.rtd",,"YahooFinanceHistoricalPrices",Table4[[#This Row],[Symbol]],Table4[[#This Row],[Date]],"High")</f>
        <v>119.21</v>
      </c>
      <c r="G8" s="6">
        <f>RTD("market.rtd",,"YahooFinanceHistoricalPrices",Table4[[#This Row],[Symbol]],Table4[[#This Row],[Date]],"Low")</f>
        <v>116.15</v>
      </c>
      <c r="H8" s="6">
        <f>RTD("market.rtd",,"YahooFinanceHistoricalPrices",Table4[[#This Row],[Symbol]],Table4[[#This Row],[Date]],"Close")</f>
        <v>117.21</v>
      </c>
      <c r="I8" s="12">
        <f>RTD("market.rtd",,"YahooFinanceHistoricalPrices",Table4[[#This Row],[Symbol]],Table4[[#This Row],[Date]],"Change")</f>
        <v>2.3199999999999932</v>
      </c>
      <c r="J8" s="7">
        <f>RTD("market.rtd",,"YahooFinanceHistoricalPrices",Table4[[#This Row],[Symbol]],Table4[[#This Row],[Date]],"ChangeInPercent")</f>
        <v>2.0193228305335431E-2</v>
      </c>
      <c r="K8" s="6">
        <f>RTD("market.rtd",,"YahooFinanceHistoricalPrices",Table4[[#This Row],[Symbol]],Table4[[#This Row],[Date]],"AdjClose")</f>
        <v>117.21</v>
      </c>
      <c r="L8" s="12">
        <f>RTD("market.rtd",,"YahooFinanceHistoricalPrices",Table4[[#This Row],[Symbol]],Table4[[#This Row],[Date]],"AdjChange")</f>
        <v>2.3199999999999932</v>
      </c>
      <c r="M8" s="7">
        <f>RTD("market.rtd",,"YahooFinanceHistoricalPrices",Table4[[#This Row],[Symbol]],Table4[[#This Row],[Date]],"AdjChangeInPercent")</f>
        <v>2.0193228305335431E-2</v>
      </c>
      <c r="N8" s="4">
        <f>RTD("market.rtd",,"YahooFinanceHistoricalPrices",Table4[[#This Row],[Symbol]],Table4[[#This Row],[Date]],"Volume")</f>
        <v>8254200</v>
      </c>
      <c r="O8" s="11">
        <f>RTD("market.rtd",,"YahooFinanceHistoricalPrices",Table4[[#This Row],[Symbol]],Table4[[#This Row],[Date]],"PrevDate")</f>
        <v>45407.395833333336</v>
      </c>
      <c r="P8" s="6">
        <f>RTD("market.rtd",,"YahooFinanceHistoricalPrices",Table4[[#This Row],[Symbol]],Table4[[#This Row],[Date]],"PrevOpen")</f>
        <v>113.63</v>
      </c>
      <c r="Q8" s="6">
        <f>RTD("market.rtd",,"YahooFinanceHistoricalPrices",Table4[[#This Row],[Symbol]],Table4[[#This Row],[Date]],"PrevHigh")</f>
        <v>114.99</v>
      </c>
      <c r="R8" s="6">
        <f>RTD("market.rtd",,"YahooFinanceHistoricalPrices",Table4[[#This Row],[Symbol]],Table4[[#This Row],[Date]],"PrevLow")</f>
        <v>112.78</v>
      </c>
      <c r="S8" s="6">
        <f>RTD("market.rtd",,"YahooFinanceHistoricalPrices",Table4[[#This Row],[Symbol]],Table4[[#This Row],[Date]],"PrevClose")</f>
        <v>114.89</v>
      </c>
      <c r="T8" s="6">
        <f>RTD("market.rtd",,"YahooFinanceHistoricalPrices",Table4[[#This Row],[Symbol]],Table4[[#This Row],[Date]],"PrevAdjClose")</f>
        <v>114.89</v>
      </c>
      <c r="U8" s="4">
        <f>RTD("market.rtd",,"YahooFinanceHistoricalPrices",Table4[[#This Row],[Symbol]],Table4[[#This Row],[Date]],"PrevVolume")</f>
        <v>6796600</v>
      </c>
      <c r="V8">
        <f>RTD("market.rtd",,"YahooFinanceHistoricalPrices",Table4[[#This Row],[Symbol]],Table4[[#This Row],[Date]],"rtd_LastError")</f>
        <v>0</v>
      </c>
      <c r="W8" t="str">
        <f>RTD("market.rtd",,"YahooFinanceHistoricalPrices",Table4[[#This Row],[Symbol]],Table4[[#This Row],[Date]],"rtd_LastMessage")</f>
        <v/>
      </c>
      <c r="X8" s="13">
        <f>RTD("market.rtd",,"YahooFinanceHistoricalPrices",Table4[[#This Row],[Symbol]],Table4[[#This Row],[Date]],"rtd_LastUpdate")</f>
        <v>45410.583908576387</v>
      </c>
      <c r="Y8" s="11">
        <f>RTD("market.rtd",,"YahooFinanceHistoricalPrices",Table4[[#This Row],[Symbol]],Table4[[#This Row],[Date]],"rtd_LastUpdateDate")</f>
        <v>45410</v>
      </c>
      <c r="Z8" s="14">
        <f>RTD("market.rtd",,"YahooFinanceHistoricalPrices",Table4[[#This Row],[Symbol]],Table4[[#This Row],[Date]],"rtd_LastUpdateTime")</f>
        <v>0.58390857638888893</v>
      </c>
    </row>
  </sheetData>
  <conditionalFormatting sqref="J4:J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 Prices</vt:lpstr>
      <vt:lpstr>HistoricalData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2016-02-03T23:44:56Z</dcterms:created>
  <dcterms:modified xsi:type="dcterms:W3CDTF">2024-04-28T18:01:14Z</dcterms:modified>
</cp:coreProperties>
</file>